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35" windowWidth="32865" windowHeight="10890" tabRatio="407" activeTab="1"/>
  </bookViews>
  <sheets>
    <sheet name="총괄표" sheetId="1" r:id="rId1"/>
    <sheet name="업체별현황" sheetId="9" r:id="rId2"/>
  </sheets>
  <definedNames>
    <definedName name="_xlnm._FilterDatabase" localSheetId="1" hidden="1">업체별현황!#REF!</definedName>
    <definedName name="_xlnm.Print_Area" localSheetId="1">업체별현황!$A$1:$T$976</definedName>
    <definedName name="_xlnm.Print_Area" localSheetId="0">총괄표!$A$1:$J$44</definedName>
  </definedNames>
  <calcPr calcId="145621"/>
</workbook>
</file>

<file path=xl/calcChain.xml><?xml version="1.0" encoding="utf-8"?>
<calcChain xmlns="http://schemas.openxmlformats.org/spreadsheetml/2006/main">
  <c r="C32" i="1" l="1"/>
  <c r="C33" i="1"/>
  <c r="M866" i="9" l="1"/>
  <c r="C13" i="1" l="1"/>
  <c r="C14" i="1"/>
  <c r="C15" i="1"/>
  <c r="C36" i="1"/>
  <c r="C37" i="1"/>
  <c r="C3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8" i="1"/>
  <c r="C6" i="1"/>
  <c r="C7" i="1"/>
  <c r="C8" i="1"/>
  <c r="C9" i="1"/>
  <c r="C10" i="1"/>
  <c r="C11" i="1"/>
  <c r="C12" i="1"/>
  <c r="C16" i="1"/>
  <c r="C17" i="1"/>
  <c r="C18" i="1"/>
  <c r="C19" i="1"/>
  <c r="C20" i="1"/>
  <c r="C21" i="1"/>
  <c r="C5" i="1"/>
  <c r="M137" i="9" l="1"/>
  <c r="N895" i="9" l="1"/>
  <c r="M895" i="9"/>
  <c r="M875" i="9"/>
  <c r="N875" i="9"/>
  <c r="N879" i="9"/>
  <c r="M861" i="9"/>
  <c r="N861" i="9"/>
  <c r="M850" i="9"/>
  <c r="M896" i="9" s="1"/>
  <c r="E4" i="1" l="1"/>
  <c r="D4" i="1"/>
  <c r="M975" i="9" l="1"/>
  <c r="M968" i="9"/>
  <c r="M966" i="9"/>
  <c r="M963" i="9"/>
  <c r="M955" i="9"/>
  <c r="M948" i="9"/>
  <c r="M943" i="9"/>
  <c r="M939" i="9"/>
  <c r="M933" i="9"/>
  <c r="M927" i="9"/>
  <c r="M922" i="9"/>
  <c r="M919" i="9"/>
  <c r="M912" i="9"/>
  <c r="M905" i="9"/>
  <c r="M901" i="9"/>
  <c r="N890" i="9" l="1"/>
  <c r="L890" i="9"/>
  <c r="N884" i="9"/>
  <c r="L884" i="9"/>
  <c r="L879" i="9"/>
  <c r="L875" i="9"/>
  <c r="N866" i="9"/>
  <c r="L866" i="9"/>
  <c r="L861" i="9"/>
  <c r="N850" i="9"/>
  <c r="L850" i="9"/>
  <c r="N843" i="9"/>
  <c r="L843" i="9"/>
  <c r="N837" i="9"/>
  <c r="L837" i="9"/>
  <c r="N833" i="9"/>
  <c r="L833" i="9"/>
  <c r="L896" i="9" s="1"/>
  <c r="N896" i="9" l="1"/>
  <c r="N549" i="9"/>
  <c r="M549" i="9"/>
  <c r="N137" i="9" l="1"/>
  <c r="L137" i="9"/>
  <c r="N389" i="9" l="1"/>
  <c r="L549" i="9" l="1"/>
  <c r="M813" i="9" l="1"/>
  <c r="M828" i="9"/>
  <c r="N739" i="9" l="1"/>
  <c r="M739" i="9"/>
  <c r="L739" i="9"/>
  <c r="N732" i="9"/>
  <c r="M732" i="9"/>
  <c r="L732" i="9"/>
  <c r="N828" i="9" l="1"/>
  <c r="N149" i="9" l="1"/>
  <c r="M149" i="9"/>
  <c r="N144" i="9"/>
  <c r="M144" i="9"/>
  <c r="N330" i="9" l="1"/>
  <c r="M330" i="9"/>
  <c r="L330" i="9"/>
  <c r="M337" i="9"/>
  <c r="M323" i="9"/>
  <c r="M318" i="9"/>
  <c r="N323" i="9" l="1"/>
  <c r="M482" i="9" l="1"/>
  <c r="N482" i="9"/>
  <c r="L723" i="9" l="1"/>
  <c r="N337" i="9" l="1"/>
  <c r="L337" i="9"/>
  <c r="L323" i="9"/>
  <c r="N318" i="9"/>
  <c r="L318" i="9"/>
  <c r="C34" i="1" l="1"/>
  <c r="N128" i="9" l="1"/>
  <c r="M128" i="9"/>
  <c r="L128" i="9"/>
  <c r="M389" i="9" l="1"/>
  <c r="M545" i="9" l="1"/>
  <c r="L901" i="9" l="1"/>
  <c r="N901" i="9"/>
  <c r="L905" i="9"/>
  <c r="N905" i="9"/>
  <c r="L912" i="9"/>
  <c r="N912" i="9"/>
  <c r="L919" i="9"/>
  <c r="N919" i="9"/>
  <c r="L922" i="9"/>
  <c r="N922" i="9"/>
  <c r="L927" i="9"/>
  <c r="N927" i="9"/>
  <c r="L933" i="9"/>
  <c r="N933" i="9"/>
  <c r="L939" i="9"/>
  <c r="N939" i="9"/>
  <c r="L943" i="9"/>
  <c r="N943" i="9"/>
  <c r="L948" i="9"/>
  <c r="N948" i="9"/>
  <c r="L955" i="9"/>
  <c r="N955" i="9"/>
  <c r="L963" i="9"/>
  <c r="N963" i="9"/>
  <c r="L964" i="9" l="1"/>
  <c r="M964" i="9"/>
  <c r="N964" i="9"/>
  <c r="L482" i="9"/>
  <c r="N533" i="9" l="1"/>
  <c r="M533" i="9"/>
  <c r="N227" i="9" l="1"/>
  <c r="D27" i="1" l="1"/>
  <c r="N313" i="9" l="1"/>
  <c r="N308" i="9"/>
  <c r="M313" i="9"/>
  <c r="M308" i="9"/>
  <c r="N545" i="9" l="1"/>
  <c r="L545" i="9"/>
  <c r="M207" i="9" l="1"/>
  <c r="L425" i="9" l="1"/>
  <c r="L85" i="9" l="1"/>
  <c r="M85" i="9"/>
  <c r="N85" i="9"/>
  <c r="N123" i="9" l="1"/>
  <c r="M123" i="9"/>
  <c r="L123" i="9"/>
  <c r="M719" i="9" l="1"/>
  <c r="M540" i="9" l="1"/>
  <c r="N207" i="9" l="1"/>
  <c r="M154" i="9" l="1"/>
  <c r="N540" i="9" l="1"/>
  <c r="L540" i="9"/>
  <c r="N154" i="9" l="1"/>
  <c r="M188" i="9" l="1"/>
  <c r="M197" i="9"/>
  <c r="N823" i="9" l="1"/>
  <c r="M823" i="9"/>
  <c r="L823" i="9"/>
  <c r="L197" i="9" l="1"/>
  <c r="N197" i="9" l="1"/>
  <c r="N188" i="9"/>
  <c r="M185" i="9" l="1"/>
  <c r="M171" i="9"/>
  <c r="N171" i="9" l="1"/>
  <c r="N185" i="9"/>
  <c r="N103" i="9" l="1"/>
  <c r="N108" i="9"/>
  <c r="N117" i="9"/>
  <c r="N49" i="9"/>
  <c r="N53" i="9"/>
  <c r="N58" i="9"/>
  <c r="N62" i="9"/>
  <c r="N68" i="9"/>
  <c r="N75" i="9"/>
  <c r="N138" i="9" l="1"/>
  <c r="N43" i="9"/>
  <c r="N37" i="9"/>
  <c r="N31" i="9"/>
  <c r="N25" i="9"/>
  <c r="N15" i="9"/>
  <c r="M202" i="9" l="1"/>
  <c r="M195" i="9"/>
  <c r="M190" i="9"/>
  <c r="M178" i="9"/>
  <c r="M176" i="9"/>
  <c r="M160" i="9"/>
  <c r="M208" i="9" l="1"/>
  <c r="N975" i="9"/>
  <c r="L975" i="9" l="1"/>
  <c r="N968" i="9"/>
  <c r="L968" i="9"/>
  <c r="N966" i="9"/>
  <c r="L966" i="9"/>
  <c r="L976" i="9" l="1"/>
  <c r="M976" i="9"/>
  <c r="N976" i="9"/>
  <c r="N799" i="9" l="1"/>
  <c r="M799" i="9"/>
  <c r="L799" i="9" l="1"/>
  <c r="N793" i="9"/>
  <c r="M793" i="9"/>
  <c r="L793" i="9" l="1"/>
  <c r="N786" i="9"/>
  <c r="M786" i="9"/>
  <c r="L786" i="9"/>
  <c r="N778" i="9"/>
  <c r="M778" i="9"/>
  <c r="L778" i="9"/>
  <c r="N772" i="9"/>
  <c r="M772" i="9"/>
  <c r="L772" i="9" l="1"/>
  <c r="N765" i="9"/>
  <c r="M765" i="9"/>
  <c r="L765" i="9"/>
  <c r="N759" i="9"/>
  <c r="M759" i="9"/>
  <c r="L759" i="9"/>
  <c r="N755" i="9"/>
  <c r="M755" i="9"/>
  <c r="L755" i="9"/>
  <c r="N744" i="9"/>
  <c r="M744" i="9"/>
  <c r="L744" i="9"/>
  <c r="N829" i="9" l="1"/>
  <c r="M829" i="9"/>
  <c r="L829" i="9"/>
  <c r="N719" i="9"/>
  <c r="L719" i="9" l="1"/>
  <c r="N709" i="9"/>
  <c r="M709" i="9"/>
  <c r="L709" i="9" l="1"/>
  <c r="N703" i="9"/>
  <c r="M703" i="9"/>
  <c r="L703" i="9"/>
  <c r="N697" i="9"/>
  <c r="M697" i="9"/>
  <c r="L697" i="9"/>
  <c r="N691" i="9"/>
  <c r="M691" i="9"/>
  <c r="L691" i="9"/>
  <c r="N687" i="9"/>
  <c r="M687" i="9"/>
  <c r="L687" i="9"/>
  <c r="N681" i="9"/>
  <c r="M681" i="9"/>
  <c r="L681" i="9"/>
  <c r="L740" i="9" s="1"/>
  <c r="N675" i="9"/>
  <c r="M675" i="9"/>
  <c r="L675" i="9"/>
  <c r="N668" i="9"/>
  <c r="M668" i="9"/>
  <c r="L668" i="9"/>
  <c r="N660" i="9"/>
  <c r="M660" i="9"/>
  <c r="L660" i="9"/>
  <c r="N653" i="9"/>
  <c r="M653" i="9"/>
  <c r="L653" i="9"/>
  <c r="N646" i="9"/>
  <c r="M646" i="9"/>
  <c r="L646" i="9"/>
  <c r="N639" i="9"/>
  <c r="M639" i="9"/>
  <c r="L639" i="9"/>
  <c r="N633" i="9"/>
  <c r="M633" i="9"/>
  <c r="L633" i="9"/>
  <c r="N628" i="9"/>
  <c r="M628" i="9"/>
  <c r="L628" i="9"/>
  <c r="N621" i="9"/>
  <c r="M621" i="9"/>
  <c r="L621" i="9"/>
  <c r="N616" i="9"/>
  <c r="M616" i="9"/>
  <c r="L616" i="9"/>
  <c r="N603" i="9"/>
  <c r="M603" i="9"/>
  <c r="L603" i="9"/>
  <c r="N598" i="9"/>
  <c r="M598" i="9"/>
  <c r="L598" i="9"/>
  <c r="N592" i="9"/>
  <c r="M592" i="9"/>
  <c r="M740" i="9" l="1"/>
  <c r="N740" i="9"/>
  <c r="L676" i="9"/>
  <c r="N676" i="9"/>
  <c r="M676" i="9"/>
  <c r="L592" i="9"/>
  <c r="N580" i="9"/>
  <c r="M580" i="9"/>
  <c r="L580" i="9"/>
  <c r="N572" i="9"/>
  <c r="M572" i="9"/>
  <c r="L572" i="9"/>
  <c r="L612" i="9" l="1"/>
  <c r="M612" i="9"/>
  <c r="L533" i="9" l="1"/>
  <c r="N525" i="9"/>
  <c r="M525" i="9"/>
  <c r="L525" i="9" l="1"/>
  <c r="N520" i="9"/>
  <c r="M520" i="9"/>
  <c r="L520" i="9" l="1"/>
  <c r="N515" i="9"/>
  <c r="M515" i="9"/>
  <c r="L515" i="9"/>
  <c r="N507" i="9"/>
  <c r="M507" i="9"/>
  <c r="L507" i="9"/>
  <c r="N501" i="9"/>
  <c r="M501" i="9"/>
  <c r="L501" i="9"/>
  <c r="N492" i="9"/>
  <c r="M492" i="9"/>
  <c r="L492" i="9"/>
  <c r="L550" i="9" l="1"/>
  <c r="M550" i="9"/>
  <c r="N550" i="9"/>
  <c r="N487" i="9"/>
  <c r="M487" i="9"/>
  <c r="L487" i="9" l="1"/>
  <c r="L471" i="9"/>
  <c r="N465" i="9"/>
  <c r="M465" i="9"/>
  <c r="L465" i="9"/>
  <c r="N458" i="9"/>
  <c r="M458" i="9"/>
  <c r="L458" i="9"/>
  <c r="N452" i="9"/>
  <c r="M452" i="9"/>
  <c r="L452" i="9"/>
  <c r="N448" i="9"/>
  <c r="M448" i="9"/>
  <c r="L448" i="9"/>
  <c r="N443" i="9"/>
  <c r="M443" i="9"/>
  <c r="L443" i="9"/>
  <c r="N433" i="9"/>
  <c r="M488" i="9" l="1"/>
  <c r="L488" i="9"/>
  <c r="N488" i="9"/>
  <c r="L433" i="9"/>
  <c r="N428" i="9"/>
  <c r="M428" i="9"/>
  <c r="L428" i="9" l="1"/>
  <c r="N425" i="9"/>
  <c r="M425" i="9"/>
  <c r="N415" i="9" l="1"/>
  <c r="M415" i="9"/>
  <c r="L415" i="9" l="1"/>
  <c r="N408" i="9"/>
  <c r="M408" i="9"/>
  <c r="L408" i="9" l="1"/>
  <c r="N404" i="9"/>
  <c r="M404" i="9"/>
  <c r="L404" i="9" l="1"/>
  <c r="N397" i="9"/>
  <c r="M397" i="9"/>
  <c r="L397" i="9"/>
  <c r="N394" i="9"/>
  <c r="M394" i="9"/>
  <c r="L394" i="9"/>
  <c r="N386" i="9"/>
  <c r="M386" i="9"/>
  <c r="N373" i="9"/>
  <c r="M373" i="9"/>
  <c r="N369" i="9"/>
  <c r="M369" i="9"/>
  <c r="L369" i="9"/>
  <c r="N363" i="9"/>
  <c r="M363" i="9"/>
  <c r="N353" i="9"/>
  <c r="M353" i="9"/>
  <c r="N349" i="9"/>
  <c r="M349" i="9"/>
  <c r="L349" i="9"/>
  <c r="N390" i="9" l="1"/>
  <c r="M390" i="9"/>
  <c r="L390" i="9"/>
  <c r="M429" i="9"/>
  <c r="L429" i="9"/>
  <c r="N296" i="9"/>
  <c r="M296" i="9"/>
  <c r="L296" i="9" l="1"/>
  <c r="L291" i="9"/>
  <c r="N285" i="9"/>
  <c r="M285" i="9"/>
  <c r="L285" i="9"/>
  <c r="N271" i="9"/>
  <c r="M271" i="9"/>
  <c r="L271" i="9"/>
  <c r="N265" i="9"/>
  <c r="M265" i="9"/>
  <c r="N291" i="9" l="1"/>
  <c r="M291" i="9" s="1"/>
  <c r="L265" i="9"/>
  <c r="N258" i="9"/>
  <c r="M258" i="9"/>
  <c r="L258" i="9"/>
  <c r="N253" i="9"/>
  <c r="M253" i="9"/>
  <c r="L253" i="9"/>
  <c r="N247" i="9"/>
  <c r="M247" i="9"/>
  <c r="L247" i="9" l="1"/>
  <c r="N241" i="9"/>
  <c r="M241" i="9"/>
  <c r="L241" i="9"/>
  <c r="N232" i="9"/>
  <c r="M232" i="9"/>
  <c r="L232" i="9"/>
  <c r="M227" i="9"/>
  <c r="L227" i="9"/>
  <c r="N223" i="9"/>
  <c r="M223" i="9"/>
  <c r="L223" i="9"/>
  <c r="N216" i="9" l="1"/>
  <c r="N338" i="9" s="1"/>
  <c r="M216" i="9"/>
  <c r="M338" i="9" s="1"/>
  <c r="L216" i="9"/>
  <c r="L338" i="9" s="1"/>
  <c r="N202" i="9" l="1"/>
  <c r="L202" i="9"/>
  <c r="N195" i="9"/>
  <c r="L195" i="9" l="1"/>
  <c r="N190" i="9"/>
  <c r="L190" i="9"/>
  <c r="L188" i="9"/>
  <c r="L185" i="9"/>
  <c r="N178" i="9"/>
  <c r="L178" i="9"/>
  <c r="N176" i="9"/>
  <c r="L176" i="9"/>
  <c r="L171" i="9" l="1"/>
  <c r="N160" i="9"/>
  <c r="N208" i="9" s="1"/>
  <c r="L160" i="9"/>
  <c r="L154" i="9" l="1"/>
  <c r="L149" i="9"/>
  <c r="L144" i="9"/>
  <c r="L208" i="9" s="1"/>
  <c r="M117" i="9" l="1"/>
  <c r="L117" i="9" l="1"/>
  <c r="M108" i="9"/>
  <c r="M103" i="9"/>
  <c r="M138" i="9" l="1"/>
  <c r="L103" i="9"/>
  <c r="L138" i="9" s="1"/>
  <c r="N91" i="9" l="1"/>
  <c r="N92" i="9" s="1"/>
  <c r="M91" i="9"/>
  <c r="L91" i="9" l="1"/>
  <c r="M75" i="9" l="1"/>
  <c r="L75" i="9"/>
  <c r="M68" i="9" l="1"/>
  <c r="L68" i="9"/>
  <c r="M62" i="9"/>
  <c r="L62" i="9"/>
  <c r="M58" i="9"/>
  <c r="L58" i="9"/>
  <c r="M53" i="9"/>
  <c r="L53" i="9"/>
  <c r="M49" i="9"/>
  <c r="L49" i="9"/>
  <c r="L92" i="9" l="1"/>
  <c r="M92" i="9"/>
  <c r="N44" i="9"/>
  <c r="M43" i="9" l="1"/>
  <c r="L43" i="9" l="1"/>
  <c r="M37" i="9"/>
  <c r="L37" i="9"/>
  <c r="M31" i="9"/>
  <c r="L31" i="9" l="1"/>
  <c r="M25" i="9" l="1"/>
  <c r="L25" i="9" l="1"/>
  <c r="M15" i="9" l="1"/>
  <c r="M44" i="9" s="1"/>
  <c r="M979" i="9" s="1"/>
  <c r="L15" i="9" l="1"/>
  <c r="L44" i="9" s="1"/>
  <c r="C44" i="1"/>
  <c r="C43" i="1"/>
  <c r="C42" i="1"/>
  <c r="C41" i="1"/>
  <c r="C40" i="1"/>
  <c r="C39" i="1"/>
  <c r="B43" i="1" l="1"/>
  <c r="B41" i="1"/>
  <c r="B40" i="1"/>
  <c r="B42" i="1"/>
  <c r="B39" i="1"/>
  <c r="B44" i="1"/>
  <c r="C35" i="1"/>
  <c r="B37" i="1" l="1"/>
  <c r="B38" i="1"/>
  <c r="B36" i="1"/>
  <c r="B35" i="1"/>
  <c r="B34" i="1"/>
  <c r="B32" i="1" l="1"/>
  <c r="B33" i="1"/>
  <c r="C31" i="1"/>
  <c r="B31" i="1" s="1"/>
  <c r="C30" i="1"/>
  <c r="C29" i="1"/>
  <c r="C28" i="1"/>
  <c r="J27" i="1"/>
  <c r="I27" i="1"/>
  <c r="H27" i="1"/>
  <c r="F27" i="1"/>
  <c r="B28" i="1" l="1"/>
  <c r="G27" i="1"/>
  <c r="B29" i="1"/>
  <c r="B30" i="1"/>
  <c r="E27" i="1"/>
  <c r="C27" i="1" l="1"/>
  <c r="B27" i="1" l="1"/>
  <c r="B21" i="1"/>
  <c r="B20" i="1"/>
  <c r="B19" i="1"/>
  <c r="B18" i="1"/>
  <c r="B17" i="1"/>
  <c r="B16" i="1"/>
  <c r="B15" i="1"/>
  <c r="B14" i="1"/>
  <c r="B13" i="1"/>
  <c r="B12" i="1"/>
  <c r="B11" i="1" l="1"/>
  <c r="G4" i="1" l="1"/>
  <c r="B10" i="1"/>
  <c r="B8" i="1"/>
  <c r="B6" i="1"/>
  <c r="B7" i="1"/>
  <c r="B9" i="1"/>
  <c r="J4" i="1"/>
  <c r="I4" i="1"/>
  <c r="B5" i="1" l="1"/>
  <c r="B4" i="1" s="1"/>
  <c r="C4" i="1"/>
  <c r="H4" i="1"/>
  <c r="F4" i="1"/>
  <c r="N429" i="9" l="1"/>
  <c r="N612" i="9" l="1"/>
  <c r="N979" i="9" s="1"/>
</calcChain>
</file>

<file path=xl/comments1.xml><?xml version="1.0" encoding="utf-8"?>
<comments xmlns="http://schemas.openxmlformats.org/spreadsheetml/2006/main">
  <authors>
    <author>김목종</author>
  </authors>
  <commentList>
    <comment ref="C32" authorId="0">
      <text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오기반영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79" authorId="0">
      <text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73A(14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
-&gt;80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), 82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 
*</t>
        </r>
        <r>
          <rPr>
            <b/>
            <sz val="10"/>
            <color indexed="81"/>
            <rFont val="돋움"/>
            <family val="3"/>
            <charset val="129"/>
          </rPr>
          <t>설계변경</t>
        </r>
        <r>
          <rPr>
            <b/>
            <sz val="10"/>
            <color indexed="81"/>
            <rFont val="Tahoma"/>
            <family val="2"/>
          </rPr>
          <t xml:space="preserve"> (12</t>
        </r>
        <r>
          <rPr>
            <b/>
            <sz val="10"/>
            <color indexed="81"/>
            <rFont val="돋움"/>
            <family val="3"/>
            <charset val="129"/>
          </rPr>
          <t>월이후</t>
        </r>
        <r>
          <rPr>
            <b/>
            <sz val="10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<sst xmlns="http://schemas.openxmlformats.org/spreadsheetml/2006/main" count="2322" uniqueCount="1477">
  <si>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</si>
  <si>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</si>
  <si>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</si>
  <si>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</si>
  <si>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</si>
  <si>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</si>
  <si>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5" type="noConversion"/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</si>
  <si>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</si>
  <si>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</si>
  <si>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</si>
  <si>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</si>
  <si>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</si>
  <si>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</si>
  <si>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</si>
  <si>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</si>
  <si>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</si>
  <si>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</si>
  <si>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</si>
  <si>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</si>
  <si>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</si>
  <si>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</si>
  <si>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5" type="noConversion"/>
  </si>
  <si>
    <t>합     계</t>
    <phoneticPr fontId="81" type="noConversion"/>
  </si>
  <si>
    <t>시도</t>
    <phoneticPr fontId="35" type="noConversion"/>
  </si>
  <si>
    <t>시군구</t>
    <phoneticPr fontId="35" type="noConversion"/>
  </si>
  <si>
    <t>읍면동</t>
    <phoneticPr fontId="35" type="noConversion"/>
  </si>
  <si>
    <t>분양 
청약일</t>
    <phoneticPr fontId="35" type="noConversion"/>
  </si>
  <si>
    <t>계약
마감일</t>
    <phoneticPr fontId="35" type="noConversion"/>
  </si>
  <si>
    <t>입주예정
(준공)월</t>
    <phoneticPr fontId="35" type="noConversion"/>
  </si>
  <si>
    <t>중구</t>
    <phoneticPr fontId="35" type="noConversion"/>
  </si>
  <si>
    <t>해당없음</t>
    <phoneticPr fontId="35" type="noConversion"/>
  </si>
  <si>
    <t>민간</t>
    <phoneticPr fontId="35" type="noConversion"/>
  </si>
  <si>
    <t>분양</t>
    <phoneticPr fontId="35" type="noConversion"/>
  </si>
  <si>
    <t>미준공</t>
    <phoneticPr fontId="35" type="noConversion"/>
  </si>
  <si>
    <t>부산광역시</t>
    <phoneticPr fontId="35" type="noConversion"/>
  </si>
  <si>
    <t>부산광역시</t>
    <phoneticPr fontId="35" type="noConversion"/>
  </si>
  <si>
    <t>□ 부산광역시 민간/분양 미분양주택 현황(총괄)</t>
    <phoneticPr fontId="35" type="noConversion"/>
  </si>
  <si>
    <t>□ 부산광역시 민간/분양 미분양주택 현황 (준공후)</t>
    <phoneticPr fontId="35" type="noConversion"/>
  </si>
  <si>
    <t>수정동</t>
  </si>
  <si>
    <t>84A(84.97㎡)</t>
  </si>
  <si>
    <t>84B(83.93㎡)</t>
  </si>
  <si>
    <t>84C(84.66㎡)</t>
  </si>
  <si>
    <t>84A</t>
    <phoneticPr fontId="35" type="noConversion"/>
  </si>
  <si>
    <t>84B</t>
    <phoneticPr fontId="35" type="noConversion"/>
  </si>
  <si>
    <t>104A</t>
  </si>
  <si>
    <t>84B</t>
  </si>
  <si>
    <t>84C</t>
  </si>
  <si>
    <t>84D</t>
  </si>
  <si>
    <t>84z</t>
  </si>
  <si>
    <t>준공</t>
  </si>
  <si>
    <t>69.89C1
(20층)</t>
  </si>
  <si>
    <t>72.20B
(4층~6층)</t>
  </si>
  <si>
    <t>72.20B(7층)</t>
  </si>
  <si>
    <t>72.20B(8층)</t>
  </si>
  <si>
    <t>72.20B(9층)</t>
  </si>
  <si>
    <t>72.20B(11층)</t>
  </si>
  <si>
    <t>72.20B(12층)</t>
  </si>
  <si>
    <t>72.20B
(13층~20층)</t>
  </si>
  <si>
    <t>73.17A(4층)</t>
  </si>
  <si>
    <t>73.17A
(5층~6층)</t>
  </si>
  <si>
    <t>73.17A(7층)</t>
  </si>
  <si>
    <t>73.17A(8층)</t>
  </si>
  <si>
    <t>73.17A(9층)</t>
  </si>
  <si>
    <t>73.17A(10층)</t>
  </si>
  <si>
    <t>73.17A(11층)</t>
  </si>
  <si>
    <t>73.17A(12층)</t>
  </si>
  <si>
    <t>73.17A
(13층~20층)</t>
  </si>
  <si>
    <t>민간</t>
  </si>
  <si>
    <t>분양</t>
  </si>
  <si>
    <t>SK건설㈜</t>
  </si>
  <si>
    <t>망미1구역 
주택재개발 
정비사업조합</t>
  </si>
  <si>
    <t>㈜신화종합건설</t>
  </si>
  <si>
    <t>㈜그린어반알앤디</t>
  </si>
  <si>
    <t>64(A1)</t>
  </si>
  <si>
    <t>61(A2)</t>
  </si>
  <si>
    <t>51(B1)</t>
  </si>
  <si>
    <t>20(B2)</t>
  </si>
  <si>
    <t>48(B3)</t>
  </si>
  <si>
    <t>51(B4)</t>
  </si>
  <si>
    <t>49(B5)</t>
  </si>
  <si>
    <t>43(C1)</t>
  </si>
  <si>
    <t>44(C2)</t>
  </si>
  <si>
    <t>101(D)</t>
  </si>
  <si>
    <t>이진종합건설㈜</t>
  </si>
  <si>
    <t>㈜이진주택</t>
  </si>
  <si>
    <t>금호건설</t>
  </si>
  <si>
    <t>남천삼익빌라
아파트
주택재건축
정비사업조합</t>
  </si>
  <si>
    <t>84.983(84A)</t>
  </si>
  <si>
    <t>84.94(84B)</t>
  </si>
  <si>
    <t>84.94(84B-1)</t>
  </si>
  <si>
    <t>84.94(84B-2)</t>
  </si>
  <si>
    <t>104.936(104A)</t>
  </si>
  <si>
    <t>괘법동</t>
  </si>
  <si>
    <t>천성종합건설</t>
  </si>
  <si>
    <t>코람코자산신탁</t>
  </si>
  <si>
    <t>84.9632C</t>
  </si>
  <si>
    <t>74(C)</t>
  </si>
  <si>
    <t>동원개발</t>
  </si>
  <si>
    <t>월드컵㈜</t>
  </si>
  <si>
    <t>수근종합건설㈜</t>
    <phoneticPr fontId="35" type="noConversion"/>
  </si>
  <si>
    <t>남부민동</t>
    <phoneticPr fontId="35" type="noConversion"/>
  </si>
  <si>
    <t>서구</t>
    <phoneticPr fontId="35" type="noConversion"/>
  </si>
  <si>
    <t>59.9905A</t>
  </si>
  <si>
    <t>59.9461B</t>
  </si>
  <si>
    <t>59.8215C</t>
  </si>
  <si>
    <t>59.8215D</t>
  </si>
  <si>
    <t>84.6678A</t>
  </si>
  <si>
    <t>84.9853B</t>
  </si>
  <si>
    <t xml:space="preserve">암남동 </t>
    <phoneticPr fontId="35" type="noConversion"/>
  </si>
  <si>
    <t xml:space="preserve">현대건설 </t>
    <phoneticPr fontId="35" type="noConversion"/>
  </si>
  <si>
    <t>아시아신탁㈜</t>
    <phoneticPr fontId="35" type="noConversion"/>
  </si>
  <si>
    <t>92C</t>
    <phoneticPr fontId="35" type="noConversion"/>
  </si>
  <si>
    <t>92D</t>
    <phoneticPr fontId="35" type="noConversion"/>
  </si>
  <si>
    <t>105E</t>
    <phoneticPr fontId="35" type="noConversion"/>
  </si>
  <si>
    <t>105F</t>
    <phoneticPr fontId="35" type="noConversion"/>
  </si>
  <si>
    <t>116G</t>
    <phoneticPr fontId="35" type="noConversion"/>
  </si>
  <si>
    <t>116H</t>
    <phoneticPr fontId="35" type="noConversion"/>
  </si>
  <si>
    <t>138I</t>
    <phoneticPr fontId="35" type="noConversion"/>
  </si>
  <si>
    <t>소  계</t>
    <phoneticPr fontId="35" type="noConversion"/>
  </si>
  <si>
    <t>민간</t>
    <phoneticPr fontId="35" type="noConversion"/>
  </si>
  <si>
    <t>분양</t>
    <phoneticPr fontId="35" type="noConversion"/>
  </si>
  <si>
    <t>미준공</t>
    <phoneticPr fontId="35" type="noConversion"/>
  </si>
  <si>
    <t>준공</t>
    <phoneticPr fontId="35" type="noConversion"/>
  </si>
  <si>
    <t>소 계</t>
    <phoneticPr fontId="35" type="noConversion"/>
  </si>
  <si>
    <t>합     계</t>
    <phoneticPr fontId="81" type="noConversion"/>
  </si>
  <si>
    <t>영도구</t>
    <phoneticPr fontId="35" type="noConversion"/>
  </si>
  <si>
    <t>부산진구</t>
    <phoneticPr fontId="35" type="noConversion"/>
  </si>
  <si>
    <t>가야동</t>
    <phoneticPr fontId="35" type="noConversion"/>
  </si>
  <si>
    <t>㈜삼희종합건설</t>
    <phoneticPr fontId="35" type="noConversion"/>
  </si>
  <si>
    <t>삼한주택</t>
    <phoneticPr fontId="35" type="noConversion"/>
  </si>
  <si>
    <t>2012-07</t>
    <phoneticPr fontId="35" type="noConversion"/>
  </si>
  <si>
    <t>초읍동</t>
    <phoneticPr fontId="35" type="noConversion"/>
  </si>
  <si>
    <t>혜도종합
토건</t>
    <phoneticPr fontId="35" type="noConversion"/>
  </si>
  <si>
    <t>㈜혜도
㈜에이치
엔디
혜도종합
토건㈜</t>
    <phoneticPr fontId="35" type="noConversion"/>
  </si>
  <si>
    <t>84A</t>
    <phoneticPr fontId="35" type="noConversion"/>
  </si>
  <si>
    <t>84B</t>
    <phoneticPr fontId="35" type="noConversion"/>
  </si>
  <si>
    <t>84C</t>
    <phoneticPr fontId="35" type="noConversion"/>
  </si>
  <si>
    <t>부암동</t>
    <phoneticPr fontId="35" type="noConversion"/>
  </si>
  <si>
    <t>㈜시티파크</t>
    <phoneticPr fontId="35" type="noConversion"/>
  </si>
  <si>
    <t>㈜협성건업</t>
    <phoneticPr fontId="35" type="noConversion"/>
  </si>
  <si>
    <t>76</t>
    <phoneticPr fontId="35" type="noConversion"/>
  </si>
  <si>
    <t>84</t>
    <phoneticPr fontId="35" type="noConversion"/>
  </si>
  <si>
    <t>106</t>
    <phoneticPr fontId="35" type="noConversion"/>
  </si>
  <si>
    <t>114</t>
    <phoneticPr fontId="35" type="noConversion"/>
  </si>
  <si>
    <t>당감동</t>
    <phoneticPr fontId="35" type="noConversion"/>
  </si>
  <si>
    <t>㈜수영주택건설</t>
    <phoneticPr fontId="35" type="noConversion"/>
  </si>
  <si>
    <t>범천동</t>
    <phoneticPr fontId="35" type="noConversion"/>
  </si>
  <si>
    <t>수근종합건설㈜</t>
    <phoneticPr fontId="35" type="noConversion"/>
  </si>
  <si>
    <t>수영주택건설(주)</t>
    <phoneticPr fontId="35" type="noConversion"/>
  </si>
  <si>
    <t>49</t>
    <phoneticPr fontId="35" type="noConversion"/>
  </si>
  <si>
    <t>64</t>
    <phoneticPr fontId="35" type="noConversion"/>
  </si>
  <si>
    <t>78</t>
    <phoneticPr fontId="35" type="noConversion"/>
  </si>
  <si>
    <t>동래구</t>
    <phoneticPr fontId="35" type="noConversion"/>
  </si>
  <si>
    <t>온천동</t>
    <phoneticPr fontId="35" type="noConversion"/>
  </si>
  <si>
    <t>(주)삼정기업</t>
    <phoneticPr fontId="35" type="noConversion"/>
  </si>
  <si>
    <t>국제자산신탁㈜</t>
    <phoneticPr fontId="35" type="noConversion"/>
  </si>
  <si>
    <t>신영건설주식회사
토건</t>
    <phoneticPr fontId="35" type="noConversion"/>
  </si>
  <si>
    <t>(주)한국토지신탁</t>
    <phoneticPr fontId="35" type="noConversion"/>
  </si>
  <si>
    <t>금상건설㈜</t>
    <phoneticPr fontId="35" type="noConversion"/>
  </si>
  <si>
    <t>동래온천동지역주택조합</t>
    <phoneticPr fontId="35" type="noConversion"/>
  </si>
  <si>
    <t>명장동</t>
    <phoneticPr fontId="35" type="noConversion"/>
  </si>
  <si>
    <t>대림산업㈜</t>
    <phoneticPr fontId="35" type="noConversion"/>
  </si>
  <si>
    <t>명장1구역 주택재개발정비사업 조합</t>
    <phoneticPr fontId="35" type="noConversion"/>
  </si>
  <si>
    <t>명륜동</t>
    <phoneticPr fontId="35" type="noConversion"/>
  </si>
  <si>
    <t>롯데건설㈜</t>
    <phoneticPr fontId="35" type="noConversion"/>
  </si>
  <si>
    <t>국제자산신탁(주)</t>
    <phoneticPr fontId="35" type="noConversion"/>
  </si>
  <si>
    <t>온천3구역주택
재개발정비사업
조합</t>
    <phoneticPr fontId="35" type="noConversion"/>
  </si>
  <si>
    <t>84.9754A</t>
    <phoneticPr fontId="35" type="noConversion"/>
  </si>
  <si>
    <t>84.9602B</t>
    <phoneticPr fontId="35" type="noConversion"/>
  </si>
  <si>
    <t>안락동</t>
    <phoneticPr fontId="35" type="noConversion"/>
  </si>
  <si>
    <t>㈜보해토건</t>
    <phoneticPr fontId="35" type="noConversion"/>
  </si>
  <si>
    <t>㈜동호이브빌</t>
    <phoneticPr fontId="35" type="noConversion"/>
  </si>
  <si>
    <t>50.4481A</t>
    <phoneticPr fontId="35" type="noConversion"/>
  </si>
  <si>
    <t>50.4481B</t>
    <phoneticPr fontId="35" type="noConversion"/>
  </si>
  <si>
    <t>남구</t>
    <phoneticPr fontId="35" type="noConversion"/>
  </si>
  <si>
    <t>용호동</t>
    <phoneticPr fontId="35" type="noConversion"/>
  </si>
  <si>
    <t>아이에스동서㈜</t>
    <phoneticPr fontId="35" type="noConversion"/>
  </si>
  <si>
    <t>1,2순위
2014-03-12
3순위
2014-03-13</t>
    <phoneticPr fontId="35" type="noConversion"/>
  </si>
  <si>
    <t>2014-03-26</t>
    <phoneticPr fontId="35" type="noConversion"/>
  </si>
  <si>
    <t>문현동</t>
    <phoneticPr fontId="35" type="noConversion"/>
  </si>
  <si>
    <t>㈜동부토건</t>
    <phoneticPr fontId="35" type="noConversion"/>
  </si>
  <si>
    <t>㈜DS종합건설</t>
    <phoneticPr fontId="35" type="noConversion"/>
  </si>
  <si>
    <t>2016-06-02</t>
    <phoneticPr fontId="35" type="noConversion"/>
  </si>
  <si>
    <t>2016-06-17</t>
    <phoneticPr fontId="35" type="noConversion"/>
  </si>
  <si>
    <t>북구</t>
    <phoneticPr fontId="35" type="noConversion"/>
  </si>
  <si>
    <t>구포동</t>
    <phoneticPr fontId="35" type="noConversion"/>
  </si>
  <si>
    <t>1060-188번지일원
(구포 봄여름가을겨울2차)</t>
    <phoneticPr fontId="35" type="noConversion"/>
  </si>
  <si>
    <t>50.39A</t>
    <phoneticPr fontId="35" type="noConversion"/>
  </si>
  <si>
    <t>50.39B</t>
    <phoneticPr fontId="35" type="noConversion"/>
  </si>
  <si>
    <t>55.21C</t>
    <phoneticPr fontId="35" type="noConversion"/>
  </si>
  <si>
    <t>452번지 일원
(윤창 BH타운)</t>
    <phoneticPr fontId="35" type="noConversion"/>
  </si>
  <si>
    <t>㈜윤창종합건설</t>
    <phoneticPr fontId="35" type="noConversion"/>
  </si>
  <si>
    <t>㈜코람코자산신탁</t>
    <phoneticPr fontId="35" type="noConversion"/>
  </si>
  <si>
    <t>소계</t>
    <phoneticPr fontId="35" type="noConversion"/>
  </si>
  <si>
    <t>355-4번지
(덕천 이즈카운티)</t>
    <phoneticPr fontId="35" type="noConversion"/>
  </si>
  <si>
    <t>창비건설㈜</t>
    <phoneticPr fontId="35" type="noConversion"/>
  </si>
  <si>
    <t>이즈건설㈜</t>
    <phoneticPr fontId="35" type="noConversion"/>
  </si>
  <si>
    <t>49A(49.39)</t>
    <phoneticPr fontId="35" type="noConversion"/>
  </si>
  <si>
    <t>49D(49.83)</t>
    <phoneticPr fontId="35" type="noConversion"/>
  </si>
  <si>
    <t>49E(49.88)</t>
    <phoneticPr fontId="35" type="noConversion"/>
  </si>
  <si>
    <t>49F(49.79)</t>
    <phoneticPr fontId="35" type="noConversion"/>
  </si>
  <si>
    <t>62A(62.33)</t>
    <phoneticPr fontId="35" type="noConversion"/>
  </si>
  <si>
    <t>73B(73.10)</t>
    <phoneticPr fontId="35" type="noConversion"/>
  </si>
  <si>
    <t>산36-9번지 일원
(구포 해피투모로우)</t>
    <phoneticPr fontId="35" type="noConversion"/>
  </si>
  <si>
    <t>중아건설㈜</t>
    <phoneticPr fontId="35" type="noConversion"/>
  </si>
  <si>
    <t>국제자산신탁</t>
    <phoneticPr fontId="35" type="noConversion"/>
  </si>
  <si>
    <t>2019-05</t>
    <phoneticPr fontId="35" type="noConversion"/>
  </si>
  <si>
    <t>해운대구</t>
    <phoneticPr fontId="35" type="noConversion"/>
  </si>
  <si>
    <t>우동</t>
    <phoneticPr fontId="35" type="noConversion"/>
  </si>
  <si>
    <t>미진건설</t>
    <phoneticPr fontId="35" type="noConversion"/>
  </si>
  <si>
    <t>미진</t>
    <phoneticPr fontId="35" type="noConversion"/>
  </si>
  <si>
    <t>2017-07-21</t>
    <phoneticPr fontId="35" type="noConversion"/>
  </si>
  <si>
    <t>2017-07-28</t>
    <phoneticPr fontId="35" type="noConversion"/>
  </si>
  <si>
    <t>84.99A</t>
    <phoneticPr fontId="35" type="noConversion"/>
  </si>
  <si>
    <t>84.99B</t>
    <phoneticPr fontId="35" type="noConversion"/>
  </si>
  <si>
    <t>현대산업  개발</t>
    <phoneticPr fontId="35" type="noConversion"/>
  </si>
  <si>
    <t>2008-01-21</t>
    <phoneticPr fontId="35" type="noConversion"/>
  </si>
  <si>
    <t>2008-02-13</t>
    <phoneticPr fontId="35" type="noConversion"/>
  </si>
  <si>
    <t>대원플러스건설</t>
    <phoneticPr fontId="35" type="noConversion"/>
  </si>
  <si>
    <t>2008-01-02</t>
    <phoneticPr fontId="35" type="noConversion"/>
  </si>
  <si>
    <t>2008-01-18</t>
    <phoneticPr fontId="35" type="noConversion"/>
  </si>
  <si>
    <t>송정동</t>
    <phoneticPr fontId="35" type="noConversion"/>
  </si>
  <si>
    <t>경보종합  건설</t>
    <phoneticPr fontId="35" type="noConversion"/>
  </si>
  <si>
    <t>2015-09-22</t>
    <phoneticPr fontId="35" type="noConversion"/>
  </si>
  <si>
    <t>2015-10-08</t>
    <phoneticPr fontId="35" type="noConversion"/>
  </si>
  <si>
    <t>중동</t>
    <phoneticPr fontId="35" type="noConversion"/>
  </si>
  <si>
    <t>엘시티피  에프브이</t>
    <phoneticPr fontId="35" type="noConversion"/>
  </si>
  <si>
    <t>포스코건설</t>
    <phoneticPr fontId="35" type="noConversion"/>
  </si>
  <si>
    <t>2015-10-14</t>
    <phoneticPr fontId="35" type="noConversion"/>
  </si>
  <si>
    <t>2015-10-30</t>
    <phoneticPr fontId="35" type="noConversion"/>
  </si>
  <si>
    <t>재송동</t>
    <phoneticPr fontId="35" type="noConversion"/>
  </si>
  <si>
    <t>㈜천일개발</t>
    <phoneticPr fontId="35" type="noConversion"/>
  </si>
  <si>
    <t>㈜에스와이시</t>
    <phoneticPr fontId="35" type="noConversion"/>
  </si>
  <si>
    <t>69A</t>
    <phoneticPr fontId="35" type="noConversion"/>
  </si>
  <si>
    <t>69B</t>
    <phoneticPr fontId="35" type="noConversion"/>
  </si>
  <si>
    <t>79A</t>
    <phoneticPr fontId="35" type="noConversion"/>
  </si>
  <si>
    <t>79B</t>
    <phoneticPr fontId="35" type="noConversion"/>
  </si>
  <si>
    <t>동원개발</t>
    <phoneticPr fontId="35" type="noConversion"/>
  </si>
  <si>
    <t>2016-03-18</t>
    <phoneticPr fontId="35" type="noConversion"/>
  </si>
  <si>
    <t>2016-04-01</t>
    <phoneticPr fontId="35" type="noConversion"/>
  </si>
  <si>
    <t>2019-10</t>
    <phoneticPr fontId="35" type="noConversion"/>
  </si>
  <si>
    <t>소  계</t>
    <phoneticPr fontId="35" type="noConversion"/>
  </si>
  <si>
    <t>중동</t>
    <phoneticPr fontId="35" type="noConversion"/>
  </si>
  <si>
    <t>롯데건설</t>
    <phoneticPr fontId="35" type="noConversion"/>
  </si>
  <si>
    <t>하나        자산신탁</t>
    <phoneticPr fontId="35" type="noConversion"/>
  </si>
  <si>
    <t>민간</t>
    <phoneticPr fontId="35" type="noConversion"/>
  </si>
  <si>
    <t>분양</t>
    <phoneticPr fontId="35" type="noConversion"/>
  </si>
  <si>
    <t>84A</t>
    <phoneticPr fontId="35" type="noConversion"/>
  </si>
  <si>
    <t>2020-09</t>
    <phoneticPr fontId="35" type="noConversion"/>
  </si>
  <si>
    <t>84B</t>
    <phoneticPr fontId="35" type="noConversion"/>
  </si>
  <si>
    <t>84C</t>
    <phoneticPr fontId="35" type="noConversion"/>
  </si>
  <si>
    <t>합     계</t>
    <phoneticPr fontId="81" type="noConversion"/>
  </si>
  <si>
    <t>사하구</t>
    <phoneticPr fontId="35" type="noConversion"/>
  </si>
  <si>
    <t>감천동</t>
    <phoneticPr fontId="35" type="noConversion"/>
  </si>
  <si>
    <t>구평동</t>
    <phoneticPr fontId="35" type="noConversion"/>
  </si>
  <si>
    <t>장림동</t>
    <phoneticPr fontId="35" type="noConversion"/>
  </si>
  <si>
    <t>㈜동부토건</t>
    <phoneticPr fontId="35" type="noConversion"/>
  </si>
  <si>
    <t>㈜파스브로</t>
    <phoneticPr fontId="35" type="noConversion"/>
  </si>
  <si>
    <t>2017-9-11</t>
    <phoneticPr fontId="35" type="noConversion"/>
  </si>
  <si>
    <t>2020-06</t>
    <phoneticPr fontId="35" type="noConversion"/>
  </si>
  <si>
    <t>76.5950A</t>
    <phoneticPr fontId="35" type="noConversion"/>
  </si>
  <si>
    <t>76.4192B</t>
    <phoneticPr fontId="35" type="noConversion"/>
  </si>
  <si>
    <t>29.1631D1</t>
    <phoneticPr fontId="35" type="noConversion"/>
  </si>
  <si>
    <t>29.1634D</t>
    <phoneticPr fontId="35" type="noConversion"/>
  </si>
  <si>
    <t>금정구</t>
    <phoneticPr fontId="35" type="noConversion"/>
  </si>
  <si>
    <t>금상건설주식회사</t>
    <phoneticPr fontId="35" type="noConversion"/>
  </si>
  <si>
    <t>69.89C(4층)</t>
    <phoneticPr fontId="35" type="noConversion"/>
  </si>
  <si>
    <t>69.89C(5층)</t>
    <phoneticPr fontId="35" type="noConversion"/>
  </si>
  <si>
    <t>69.89C
(6층~19층)</t>
    <phoneticPr fontId="35" type="noConversion"/>
  </si>
  <si>
    <t>72.20B(10층)</t>
    <phoneticPr fontId="35" type="noConversion"/>
  </si>
  <si>
    <t>부곡동</t>
    <phoneticPr fontId="35" type="noConversion"/>
  </si>
  <si>
    <t>㈜삼한종합건설</t>
    <phoneticPr fontId="35" type="noConversion"/>
  </si>
  <si>
    <t>㈜아이브이신라 ㈜삼한종한건설</t>
    <phoneticPr fontId="35" type="noConversion"/>
  </si>
  <si>
    <t>2017-11-9</t>
    <phoneticPr fontId="35" type="noConversion"/>
  </si>
  <si>
    <t>2017-11-27</t>
    <phoneticPr fontId="35" type="noConversion"/>
  </si>
  <si>
    <t>구서동</t>
    <phoneticPr fontId="35" type="noConversion"/>
  </si>
  <si>
    <t>㈜두산건설</t>
    <phoneticPr fontId="35" type="noConversion"/>
  </si>
  <si>
    <t>㈜코리아신탁</t>
    <phoneticPr fontId="35" type="noConversion"/>
  </si>
  <si>
    <t>59.891A</t>
    <phoneticPr fontId="35" type="noConversion"/>
  </si>
  <si>
    <t>59.9616B</t>
    <phoneticPr fontId="35" type="noConversion"/>
  </si>
  <si>
    <t>59.9866C</t>
    <phoneticPr fontId="35" type="noConversion"/>
  </si>
  <si>
    <t>74.9829A</t>
    <phoneticPr fontId="35" type="noConversion"/>
  </si>
  <si>
    <t>74.9780B</t>
    <phoneticPr fontId="35" type="noConversion"/>
  </si>
  <si>
    <t>74.9395C</t>
    <phoneticPr fontId="35" type="noConversion"/>
  </si>
  <si>
    <t>84.8304A</t>
    <phoneticPr fontId="35" type="noConversion"/>
  </si>
  <si>
    <t>84.7763B</t>
    <phoneticPr fontId="35" type="noConversion"/>
  </si>
  <si>
    <t>84.9453C</t>
    <phoneticPr fontId="35" type="noConversion"/>
  </si>
  <si>
    <t>84.9962D</t>
    <phoneticPr fontId="35" type="noConversion"/>
  </si>
  <si>
    <t>84.7946E</t>
    <phoneticPr fontId="35" type="noConversion"/>
  </si>
  <si>
    <t>강서구</t>
    <phoneticPr fontId="35" type="noConversion"/>
  </si>
  <si>
    <t>신호동</t>
    <phoneticPr fontId="35" type="noConversion"/>
  </si>
  <si>
    <t>205-1번지
(신호윌더하임아파트)</t>
    <phoneticPr fontId="35" type="noConversion"/>
  </si>
  <si>
    <t>윌건설</t>
    <phoneticPr fontId="35" type="noConversion"/>
  </si>
  <si>
    <t>대한토지신탁㈜</t>
    <phoneticPr fontId="35" type="noConversion"/>
  </si>
  <si>
    <t>2003-12-10</t>
    <phoneticPr fontId="35" type="noConversion"/>
  </si>
  <si>
    <t>2003-12-12</t>
    <phoneticPr fontId="35" type="noConversion"/>
  </si>
  <si>
    <t>2005-11</t>
    <phoneticPr fontId="35" type="noConversion"/>
  </si>
  <si>
    <t>명지동</t>
    <phoneticPr fontId="35" type="noConversion"/>
  </si>
  <si>
    <t>3244번지
(롯데캐슬아파트)</t>
    <phoneticPr fontId="35" type="noConversion"/>
  </si>
  <si>
    <t>롯데건설</t>
    <phoneticPr fontId="35" type="noConversion"/>
  </si>
  <si>
    <t>2006-03-14</t>
    <phoneticPr fontId="35" type="noConversion"/>
  </si>
  <si>
    <t>2006-03-24</t>
    <phoneticPr fontId="35" type="noConversion"/>
  </si>
  <si>
    <t>2008-12</t>
    <phoneticPr fontId="35" type="noConversion"/>
  </si>
  <si>
    <t>3233번지
(극동스타클래스아파트)</t>
    <phoneticPr fontId="35" type="noConversion"/>
  </si>
  <si>
    <t>극동건설</t>
    <phoneticPr fontId="35" type="noConversion"/>
  </si>
  <si>
    <t>2006-03-20</t>
    <phoneticPr fontId="35" type="noConversion"/>
  </si>
  <si>
    <t>2006-03-29</t>
    <phoneticPr fontId="35" type="noConversion"/>
  </si>
  <si>
    <t>2008-11</t>
    <phoneticPr fontId="35" type="noConversion"/>
  </si>
  <si>
    <t>3232번지 A4블록
(퀸덤1차아파트)</t>
    <phoneticPr fontId="35" type="noConversion"/>
  </si>
  <si>
    <t>영조주택</t>
    <phoneticPr fontId="35" type="noConversion"/>
  </si>
  <si>
    <t>대한리츠</t>
    <phoneticPr fontId="35" type="noConversion"/>
  </si>
  <si>
    <t>2006-04-05</t>
    <phoneticPr fontId="35" type="noConversion"/>
  </si>
  <si>
    <t>2006-04-20</t>
    <phoneticPr fontId="35" type="noConversion"/>
  </si>
  <si>
    <t>2009-02</t>
    <phoneticPr fontId="35" type="noConversion"/>
  </si>
  <si>
    <t>3231번지외 1필지 A1,3블록
(퀸덤1차아파트)</t>
    <phoneticPr fontId="35" type="noConversion"/>
  </si>
  <si>
    <t>3241번지외 3필지 C2,3,4블록
엘크루 블루오션
(변경전 : 퀸덤2차아파트)</t>
    <phoneticPr fontId="35" type="noConversion"/>
  </si>
  <si>
    <t>2006-12-19</t>
    <phoneticPr fontId="35" type="noConversion"/>
  </si>
  <si>
    <t>2006-12-28</t>
    <phoneticPr fontId="35" type="noConversion"/>
  </si>
  <si>
    <t>2012-06</t>
    <phoneticPr fontId="35" type="noConversion"/>
  </si>
  <si>
    <t>3234번지 B1블록
(두산위브포세이돈)</t>
    <phoneticPr fontId="35" type="noConversion"/>
  </si>
  <si>
    <t>두산건설
㈜</t>
    <phoneticPr fontId="35" type="noConversion"/>
  </si>
  <si>
    <t>㈜
현원개발</t>
    <phoneticPr fontId="35" type="noConversion"/>
  </si>
  <si>
    <t>2011-02-14</t>
    <phoneticPr fontId="35" type="noConversion"/>
  </si>
  <si>
    <t>2013-03-31</t>
    <phoneticPr fontId="35" type="noConversion"/>
  </si>
  <si>
    <t>2013-03</t>
    <phoneticPr fontId="35" type="noConversion"/>
  </si>
  <si>
    <t>3246번지
(명지삼정그린코아)</t>
    <phoneticPr fontId="35" type="noConversion"/>
  </si>
  <si>
    <t>㈜삼정코아건설</t>
    <phoneticPr fontId="35" type="noConversion"/>
  </si>
  <si>
    <t>㈜삼정</t>
    <phoneticPr fontId="35" type="noConversion"/>
  </si>
  <si>
    <t>2012-05-25</t>
    <phoneticPr fontId="35" type="noConversion"/>
  </si>
  <si>
    <t>2014-07-31</t>
    <phoneticPr fontId="35" type="noConversion"/>
  </si>
  <si>
    <t>2014-07</t>
    <phoneticPr fontId="35" type="noConversion"/>
  </si>
  <si>
    <t>3236번지
(명지한신休플러스)</t>
    <phoneticPr fontId="35" type="noConversion"/>
  </si>
  <si>
    <t>㈜한신공영</t>
    <phoneticPr fontId="35" type="noConversion"/>
  </si>
  <si>
    <t>㈜인베이스디앤시</t>
    <phoneticPr fontId="35" type="noConversion"/>
  </si>
  <si>
    <t>2012-11-06</t>
    <phoneticPr fontId="35" type="noConversion"/>
  </si>
  <si>
    <t>2014-08-31</t>
    <phoneticPr fontId="35" type="noConversion"/>
  </si>
  <si>
    <t>2014-08</t>
    <phoneticPr fontId="35" type="noConversion"/>
  </si>
  <si>
    <t>3235번지
(명지 엘크루 솔마레)</t>
    <phoneticPr fontId="35" type="noConversion"/>
  </si>
  <si>
    <t>대우조선해양건설</t>
    <phoneticPr fontId="35" type="noConversion"/>
  </si>
  <si>
    <t>2012-10-25</t>
    <phoneticPr fontId="35" type="noConversion"/>
  </si>
  <si>
    <t>2014-11-30</t>
    <phoneticPr fontId="35" type="noConversion"/>
  </si>
  <si>
    <t>2014-11</t>
    <phoneticPr fontId="35" type="noConversion"/>
  </si>
  <si>
    <t>연산동</t>
    <phoneticPr fontId="35" type="noConversion"/>
  </si>
  <si>
    <t>경동건설㈜</t>
    <phoneticPr fontId="35" type="noConversion"/>
  </si>
  <si>
    <t>2011-05</t>
    <phoneticPr fontId="35" type="noConversion"/>
  </si>
  <si>
    <t>2015-4</t>
    <phoneticPr fontId="35" type="noConversion"/>
  </si>
  <si>
    <t>2013-12</t>
    <phoneticPr fontId="35" type="noConversion"/>
  </si>
  <si>
    <t>㈜일동</t>
    <phoneticPr fontId="35" type="noConversion"/>
  </si>
  <si>
    <t>2014-02</t>
    <phoneticPr fontId="35" type="noConversion"/>
  </si>
  <si>
    <t>2017-08</t>
    <phoneticPr fontId="35" type="noConversion"/>
  </si>
  <si>
    <t>2017-06</t>
    <phoneticPr fontId="35" type="noConversion"/>
  </si>
  <si>
    <t>SK건설</t>
    <phoneticPr fontId="35" type="noConversion"/>
  </si>
  <si>
    <t xml:space="preserve">주식회사 하나신탁
</t>
    <phoneticPr fontId="35" type="noConversion"/>
  </si>
  <si>
    <t>2017-01</t>
    <phoneticPr fontId="35" type="noConversion"/>
  </si>
  <si>
    <t xml:space="preserve">준공
</t>
    <phoneticPr fontId="35" type="noConversion"/>
  </si>
  <si>
    <t>㈜두잉건설</t>
    <phoneticPr fontId="35" type="noConversion"/>
  </si>
  <si>
    <t>2017-04</t>
    <phoneticPr fontId="35" type="noConversion"/>
  </si>
  <si>
    <t>2018-11</t>
    <phoneticPr fontId="35" type="noConversion"/>
  </si>
  <si>
    <t>합계</t>
    <phoneticPr fontId="35" type="noConversion"/>
  </si>
  <si>
    <t>망미동</t>
    <phoneticPr fontId="35" type="noConversion"/>
  </si>
  <si>
    <t>2015-12-02</t>
    <phoneticPr fontId="35" type="noConversion"/>
  </si>
  <si>
    <t>2015-12-17</t>
    <phoneticPr fontId="35" type="noConversion"/>
  </si>
  <si>
    <t>민락동</t>
    <phoneticPr fontId="35" type="noConversion"/>
  </si>
  <si>
    <t>2014-05-26</t>
    <phoneticPr fontId="35" type="noConversion"/>
  </si>
  <si>
    <t>2014-05-30</t>
    <phoneticPr fontId="35" type="noConversion"/>
  </si>
  <si>
    <t>2016-02</t>
    <phoneticPr fontId="35" type="noConversion"/>
  </si>
  <si>
    <t>2014-10-23</t>
    <phoneticPr fontId="35" type="noConversion"/>
  </si>
  <si>
    <t>2014-11-06</t>
    <phoneticPr fontId="35" type="noConversion"/>
  </si>
  <si>
    <t>2017-07</t>
    <phoneticPr fontId="35" type="noConversion"/>
  </si>
  <si>
    <t>남천동</t>
    <phoneticPr fontId="35" type="noConversion"/>
  </si>
  <si>
    <t>2016-12-28</t>
    <phoneticPr fontId="35" type="noConversion"/>
  </si>
  <si>
    <t>2017-01-12</t>
    <phoneticPr fontId="35" type="noConversion"/>
  </si>
  <si>
    <t>2019-12</t>
    <phoneticPr fontId="35" type="noConversion"/>
  </si>
  <si>
    <t>주.정원종합건설</t>
    <phoneticPr fontId="35" type="noConversion"/>
  </si>
  <si>
    <t>주.정원개발</t>
    <phoneticPr fontId="35" type="noConversion"/>
  </si>
  <si>
    <t>2017-05-04</t>
    <phoneticPr fontId="35" type="noConversion"/>
  </si>
  <si>
    <t>2017-05-25</t>
    <phoneticPr fontId="35" type="noConversion"/>
  </si>
  <si>
    <t>2019-04</t>
    <phoneticPr fontId="35" type="noConversion"/>
  </si>
  <si>
    <t>69.26A</t>
    <phoneticPr fontId="35" type="noConversion"/>
  </si>
  <si>
    <t>69.26B</t>
    <phoneticPr fontId="35" type="noConversion"/>
  </si>
  <si>
    <t>광안동</t>
    <phoneticPr fontId="35" type="noConversion"/>
  </si>
  <si>
    <t>신천건설</t>
    <phoneticPr fontId="35" type="noConversion"/>
  </si>
  <si>
    <t>㈜동진스마트</t>
    <phoneticPr fontId="35" type="noConversion"/>
  </si>
  <si>
    <t>소    계</t>
    <phoneticPr fontId="35" type="noConversion"/>
  </si>
  <si>
    <t>59.9063A</t>
  </si>
  <si>
    <t>84.9632B</t>
  </si>
  <si>
    <t>74(A)</t>
  </si>
  <si>
    <t>74(B)</t>
  </si>
  <si>
    <t>합     계</t>
    <phoneticPr fontId="81" type="noConversion"/>
  </si>
  <si>
    <t>기장군</t>
    <phoneticPr fontId="35" type="noConversion"/>
  </si>
  <si>
    <t>정관읍</t>
    <phoneticPr fontId="35" type="noConversion"/>
  </si>
  <si>
    <t>㈜케이디더블유건설</t>
    <phoneticPr fontId="35" type="noConversion"/>
  </si>
  <si>
    <t>㈜신명</t>
    <phoneticPr fontId="35" type="noConversion"/>
  </si>
  <si>
    <t>(주)이진주택</t>
    <phoneticPr fontId="35" type="noConversion"/>
  </si>
  <si>
    <t>동수토건(주)</t>
    <phoneticPr fontId="35" type="noConversion"/>
  </si>
  <si>
    <t>가화건설
대표
김병균</t>
    <phoneticPr fontId="35" type="noConversion"/>
  </si>
  <si>
    <t>(주)가화건설</t>
    <phoneticPr fontId="35" type="noConversion"/>
  </si>
  <si>
    <t>일광면</t>
    <phoneticPr fontId="35" type="noConversion"/>
  </si>
  <si>
    <t>㈜라인산업</t>
    <phoneticPr fontId="35" type="noConversion"/>
  </si>
  <si>
    <t>㈜이지아산산업</t>
    <phoneticPr fontId="35" type="noConversion"/>
  </si>
  <si>
    <t>소   계</t>
    <phoneticPr fontId="35" type="noConversion"/>
  </si>
  <si>
    <t>㈜동원개발</t>
    <phoneticPr fontId="35" type="noConversion"/>
  </si>
  <si>
    <t>㈜동진건설산업</t>
    <phoneticPr fontId="35" type="noConversion"/>
  </si>
  <si>
    <t>한신공영</t>
    <phoneticPr fontId="35" type="noConversion"/>
  </si>
  <si>
    <t>한신공영㈜</t>
    <phoneticPr fontId="35" type="noConversion"/>
  </si>
  <si>
    <t xml:space="preserve">민간 </t>
    <phoneticPr fontId="35" type="noConversion"/>
  </si>
  <si>
    <t>기장읍</t>
    <phoneticPr fontId="35" type="noConversion"/>
  </si>
  <si>
    <t>교리 226번지 외1필지
(경보이리스힐아파트)</t>
    <phoneticPr fontId="35" type="noConversion"/>
  </si>
  <si>
    <t>㈜가화건설</t>
    <phoneticPr fontId="35" type="noConversion"/>
  </si>
  <si>
    <t>298-1번지
(신호부영2차사랑으로아파트)</t>
    <phoneticPr fontId="35" type="noConversion"/>
  </si>
  <si>
    <t>㈜부영주택</t>
    <phoneticPr fontId="35" type="noConversion"/>
  </si>
  <si>
    <t>2014-03-14</t>
    <phoneticPr fontId="35" type="noConversion"/>
  </si>
  <si>
    <t>2014-04-03</t>
    <phoneticPr fontId="35" type="noConversion"/>
  </si>
  <si>
    <t>2014-06</t>
    <phoneticPr fontId="35" type="noConversion"/>
  </si>
  <si>
    <t>296-1번지
(신호부영1차사랑으로아파트)</t>
    <phoneticPr fontId="35" type="noConversion"/>
  </si>
  <si>
    <t>2013-09-13</t>
    <phoneticPr fontId="35" type="noConversion"/>
  </si>
  <si>
    <t>2013-09-27</t>
    <phoneticPr fontId="35" type="noConversion"/>
  </si>
  <si>
    <t>지사동</t>
    <phoneticPr fontId="35" type="noConversion"/>
  </si>
  <si>
    <t>1185-1번지
(지사동 삼정그린코아 아파트)</t>
    <phoneticPr fontId="35" type="noConversion"/>
  </si>
  <si>
    <t>㈜삼정기업</t>
    <phoneticPr fontId="35" type="noConversion"/>
  </si>
  <si>
    <t>2014-11-05</t>
    <phoneticPr fontId="35" type="noConversion"/>
  </si>
  <si>
    <t>2014-11-20</t>
    <phoneticPr fontId="35" type="noConversion"/>
  </si>
  <si>
    <t>괴정동</t>
    <phoneticPr fontId="35" type="noConversion"/>
  </si>
  <si>
    <t>미준공</t>
    <phoneticPr fontId="35" type="noConversion"/>
  </si>
  <si>
    <t>2015-07-15</t>
    <phoneticPr fontId="35" type="noConversion"/>
  </si>
  <si>
    <t>2015-07-29</t>
    <phoneticPr fontId="35" type="noConversion"/>
  </si>
  <si>
    <t>2017-11</t>
    <phoneticPr fontId="35" type="noConversion"/>
  </si>
  <si>
    <t>2018-03-30</t>
    <phoneticPr fontId="35" type="noConversion"/>
  </si>
  <si>
    <t>2018-04-25</t>
    <phoneticPr fontId="35" type="noConversion"/>
  </si>
  <si>
    <t>2021-01</t>
    <phoneticPr fontId="35" type="noConversion"/>
  </si>
  <si>
    <t>온천동</t>
    <phoneticPr fontId="35" type="noConversion"/>
  </si>
  <si>
    <t>덕천동</t>
    <phoneticPr fontId="35" type="noConversion"/>
  </si>
  <si>
    <t>청룡동</t>
    <phoneticPr fontId="35" type="noConversion"/>
  </si>
  <si>
    <t>연제구</t>
    <phoneticPr fontId="35" type="noConversion"/>
  </si>
  <si>
    <t>수영구</t>
    <phoneticPr fontId="35" type="noConversion"/>
  </si>
  <si>
    <t>대성베르힐
건설㈜</t>
    <phoneticPr fontId="35" type="noConversion"/>
  </si>
  <si>
    <t>디에스종합
건설㈜</t>
    <phoneticPr fontId="35" type="noConversion"/>
  </si>
  <si>
    <t>민간</t>
    <phoneticPr fontId="35" type="noConversion"/>
  </si>
  <si>
    <t>분양</t>
    <phoneticPr fontId="35" type="noConversion"/>
  </si>
  <si>
    <t>미준공</t>
    <phoneticPr fontId="35" type="noConversion"/>
  </si>
  <si>
    <t>일광면</t>
    <phoneticPr fontId="35" type="noConversion"/>
  </si>
  <si>
    <t>㈜동원개발</t>
    <phoneticPr fontId="35" type="noConversion"/>
  </si>
  <si>
    <t>㈜동원개발</t>
    <phoneticPr fontId="35" type="noConversion"/>
  </si>
  <si>
    <t>소계</t>
    <phoneticPr fontId="35" type="noConversion"/>
  </si>
  <si>
    <t>소계</t>
    <phoneticPr fontId="35" type="noConversion"/>
  </si>
  <si>
    <t>동구</t>
    <phoneticPr fontId="35" type="noConversion"/>
  </si>
  <si>
    <t>구포동</t>
    <phoneticPr fontId="35" type="noConversion"/>
  </si>
  <si>
    <t>부산시 북구 구포동 720번지 일원
(구포반도유보라)</t>
    <phoneticPr fontId="35" type="noConversion"/>
  </si>
  <si>
    <t>㈜반도건설</t>
    <phoneticPr fontId="35" type="noConversion"/>
  </si>
  <si>
    <t>민간</t>
    <phoneticPr fontId="35" type="noConversion"/>
  </si>
  <si>
    <t>분양</t>
    <phoneticPr fontId="35" type="noConversion"/>
  </si>
  <si>
    <t>구포3구역
주택재개발
정비사업조합</t>
    <phoneticPr fontId="35" type="noConversion"/>
  </si>
  <si>
    <t>소  계</t>
    <phoneticPr fontId="35" type="noConversion"/>
  </si>
  <si>
    <t>소  계</t>
    <phoneticPr fontId="35" type="noConversion"/>
  </si>
  <si>
    <t>미준공</t>
    <phoneticPr fontId="35" type="noConversion"/>
  </si>
  <si>
    <t>봉래동4가</t>
    <phoneticPr fontId="35" type="noConversion"/>
  </si>
  <si>
    <t>아이에스동서㈜</t>
    <phoneticPr fontId="35" type="noConversion"/>
  </si>
  <si>
    <t>봉래1구역주택재개발정비사업조합</t>
    <phoneticPr fontId="35" type="noConversion"/>
  </si>
  <si>
    <t>민간</t>
    <phoneticPr fontId="35" type="noConversion"/>
  </si>
  <si>
    <t>분양</t>
    <phoneticPr fontId="35" type="noConversion"/>
  </si>
  <si>
    <t>2018.4.5.</t>
    <phoneticPr fontId="35" type="noConversion"/>
  </si>
  <si>
    <t>2018.4.25.</t>
    <phoneticPr fontId="35" type="noConversion"/>
  </si>
  <si>
    <t>2021.03.</t>
    <phoneticPr fontId="35" type="noConversion"/>
  </si>
  <si>
    <t>미준공</t>
    <phoneticPr fontId="35" type="noConversion"/>
  </si>
  <si>
    <t>수영주택건설㈜</t>
    <phoneticPr fontId="35" type="noConversion"/>
  </si>
  <si>
    <t>수근종합건설㈜</t>
    <phoneticPr fontId="35" type="noConversion"/>
  </si>
  <si>
    <t>㈜예그린</t>
    <phoneticPr fontId="35" type="noConversion"/>
  </si>
  <si>
    <t>두산건설
㈜</t>
    <phoneticPr fontId="35" type="noConversion"/>
  </si>
  <si>
    <t>온천동</t>
  </si>
  <si>
    <t>(주)SK건설</t>
  </si>
  <si>
    <t>동래SK지역
주택조합, 
(주)SK건설</t>
  </si>
  <si>
    <t>59A</t>
  </si>
  <si>
    <t>미준공</t>
  </si>
  <si>
    <t>59B</t>
  </si>
  <si>
    <t>84A</t>
  </si>
  <si>
    <t>소  계</t>
  </si>
  <si>
    <t>647-17번지
(충무대로 봄여름가을겨울)</t>
    <phoneticPr fontId="35" type="noConversion"/>
  </si>
  <si>
    <t>123-15번지
(송도현대힐스테이트이진베이시티 )</t>
    <phoneticPr fontId="35" type="noConversion"/>
  </si>
  <si>
    <t>감만동</t>
    <phoneticPr fontId="35" type="noConversion"/>
  </si>
  <si>
    <t>재전건설 ㈜</t>
    <phoneticPr fontId="35" type="noConversion"/>
  </si>
  <si>
    <t>민간</t>
    <phoneticPr fontId="35" type="noConversion"/>
  </si>
  <si>
    <t>분양</t>
    <phoneticPr fontId="35" type="noConversion"/>
  </si>
  <si>
    <t>2017-01-16</t>
    <phoneticPr fontId="35" type="noConversion"/>
  </si>
  <si>
    <t>2017-02-09</t>
    <phoneticPr fontId="35" type="noConversion"/>
  </si>
  <si>
    <t>2016-12-09</t>
    <phoneticPr fontId="35" type="noConversion"/>
  </si>
  <si>
    <t>준공</t>
    <phoneticPr fontId="35" type="noConversion"/>
  </si>
  <si>
    <t>소 계</t>
    <phoneticPr fontId="35" type="noConversion"/>
  </si>
  <si>
    <t>문현동</t>
    <phoneticPr fontId="35" type="noConversion"/>
  </si>
  <si>
    <t>경동건설㈜</t>
    <phoneticPr fontId="35" type="noConversion"/>
  </si>
  <si>
    <t>㈜경동소재</t>
    <phoneticPr fontId="35" type="noConversion"/>
  </si>
  <si>
    <t>2016-12-08        ~                2016-12-09</t>
    <phoneticPr fontId="35" type="noConversion"/>
  </si>
  <si>
    <t>2016-12-20         ~                        2016-12-22</t>
    <phoneticPr fontId="35" type="noConversion"/>
  </si>
  <si>
    <t>미준공</t>
    <phoneticPr fontId="35" type="noConversion"/>
  </si>
  <si>
    <t>일광지구 B-8
(일광 한신더휴)</t>
    <phoneticPr fontId="35" type="noConversion"/>
  </si>
  <si>
    <t>일광지구 B-11
(일광 대성베르힐)</t>
    <phoneticPr fontId="35" type="noConversion"/>
  </si>
  <si>
    <t>일광지구 B-1
(일광 비스타동원2차)</t>
    <phoneticPr fontId="35" type="noConversion"/>
  </si>
  <si>
    <t>일광지구 B-9
(일광 한신더휴)</t>
    <phoneticPr fontId="35" type="noConversion"/>
  </si>
  <si>
    <t>일광지구 B-2
(일광 비스타동원1차)</t>
    <phoneticPr fontId="35" type="noConversion"/>
  </si>
  <si>
    <t>일광지구 B-13
(일광EGthe1아파트)</t>
    <phoneticPr fontId="35" type="noConversion"/>
  </si>
  <si>
    <t>방곡리 405
(정관가화만사성 더 테라스 2차)</t>
    <phoneticPr fontId="35" type="noConversion"/>
  </si>
  <si>
    <t>방곡리 407
(정관가화만사성 더 테라스 1차)</t>
    <phoneticPr fontId="35" type="noConversion"/>
  </si>
  <si>
    <t>용수리 1279
(정관이진캐스빌2차아파트)</t>
    <phoneticPr fontId="35" type="noConversion"/>
  </si>
  <si>
    <t>정관읍 방곡리 437
(정관파스텔라타운하우스)</t>
    <phoneticPr fontId="35" type="noConversion"/>
  </si>
  <si>
    <t>1407번지일원
(해운대 두산위브 더 제니스)</t>
    <phoneticPr fontId="35" type="noConversion"/>
  </si>
  <si>
    <t>1408번지일원
(해운대 아이파크)</t>
    <phoneticPr fontId="35" type="noConversion"/>
  </si>
  <si>
    <t>462-1번지일원
(해운대 경보이리스힐)</t>
    <phoneticPr fontId="35" type="noConversion"/>
  </si>
  <si>
    <t>관광리조트도시개발구역l-1
(해운대 엘시티 더샵)</t>
    <phoneticPr fontId="35" type="noConversion"/>
  </si>
  <si>
    <t>142-4번지 일원
(해운대 비스타동원)</t>
    <phoneticPr fontId="35" type="noConversion"/>
  </si>
  <si>
    <t>1597번지 일원
(해운대롯데캐슬스타)</t>
    <phoneticPr fontId="35" type="noConversion"/>
  </si>
  <si>
    <t>산 74-5번지 일원
(센텀천일스카이원)</t>
    <phoneticPr fontId="35" type="noConversion"/>
  </si>
  <si>
    <t>화명동</t>
    <phoneticPr fontId="35" type="noConversion"/>
  </si>
  <si>
    <t>1554-4번지 일원
(화명 센트럴푸르지오)</t>
    <phoneticPr fontId="35" type="noConversion"/>
  </si>
  <si>
    <t>㈜대우건설</t>
    <phoneticPr fontId="35" type="noConversion"/>
  </si>
  <si>
    <t>화명2구역
주택재개발
정비사업조합</t>
    <phoneticPr fontId="35" type="noConversion"/>
  </si>
  <si>
    <t>59C</t>
  </si>
  <si>
    <t>74A</t>
  </si>
  <si>
    <t>74B</t>
  </si>
  <si>
    <t>온천동 455-2번지 일원
(동래 더샵)</t>
    <phoneticPr fontId="35" type="noConversion"/>
  </si>
  <si>
    <t>(주)포스코건설</t>
  </si>
  <si>
    <t>(주)하나자산신탁</t>
  </si>
  <si>
    <t>84.8828A</t>
  </si>
  <si>
    <t>84.8828B</t>
  </si>
  <si>
    <t>온천동 885-2번지 일원
(동래 래미안 아이파크)</t>
    <phoneticPr fontId="35" type="noConversion"/>
  </si>
  <si>
    <t>삼성물산(주)</t>
  </si>
  <si>
    <t>온천2구역 주택재개발정비사업조합</t>
    <phoneticPr fontId="35" type="noConversion"/>
  </si>
  <si>
    <t>89.6776A</t>
  </si>
  <si>
    <t>89.6776B</t>
  </si>
  <si>
    <t>온천동 183-3번지 일원
(동래 SK뷰)</t>
    <phoneticPr fontId="35" type="noConversion"/>
  </si>
  <si>
    <t>안락동 603-12번지 외 1필지
(보해이브)</t>
    <phoneticPr fontId="35" type="noConversion"/>
  </si>
  <si>
    <t>온천동 1550-3번지 일원
(e편한세상동래온천)</t>
    <phoneticPr fontId="35" type="noConversion"/>
  </si>
  <si>
    <t>명륜동 533-229번지 일원
(동래롯데캐슬퀸)</t>
    <phoneticPr fontId="35" type="noConversion"/>
  </si>
  <si>
    <t>명장동 431번지 일원
(e편한세상동래명장1단지)</t>
    <phoneticPr fontId="35" type="noConversion"/>
  </si>
  <si>
    <t>온천동 산222-1번지
(두비앙에코힐)</t>
    <phoneticPr fontId="35" type="noConversion"/>
  </si>
  <si>
    <t>온천동 1592-1번지 일원
(동래삼정그린코아포레스트)</t>
    <phoneticPr fontId="35" type="noConversion"/>
  </si>
  <si>
    <t>온천동 1834번지 일원
(동래지웰)</t>
    <phoneticPr fontId="35" type="noConversion"/>
  </si>
  <si>
    <t>민락본동로 7/
민락동 772번지 일원
(신화하니엘그린시티)</t>
    <phoneticPr fontId="35" type="noConversion"/>
  </si>
  <si>
    <t>망미동 777-3번지 외 13필지
(망미이진캐스빌)</t>
    <phoneticPr fontId="35" type="noConversion"/>
  </si>
  <si>
    <t>남천동 29-4번지 외2
(정원센텀뷰남천)</t>
    <phoneticPr fontId="35" type="noConversion"/>
  </si>
  <si>
    <t>연수로 340/
광안동 1027-8번지
(더클래스동진)</t>
    <phoneticPr fontId="35" type="noConversion"/>
  </si>
  <si>
    <t>대림산업 주식회사</t>
    <phoneticPr fontId="35" type="noConversion"/>
  </si>
  <si>
    <t>민간</t>
    <phoneticPr fontId="35" type="noConversion"/>
  </si>
  <si>
    <t>분양</t>
    <phoneticPr fontId="35" type="noConversion"/>
  </si>
  <si>
    <t xml:space="preserve">미준공
</t>
    <phoneticPr fontId="35" type="noConversion"/>
  </si>
  <si>
    <t>소  계</t>
    <phoneticPr fontId="35" type="noConversion"/>
  </si>
  <si>
    <t>연산동</t>
    <phoneticPr fontId="35" type="noConversion"/>
  </si>
  <si>
    <t>590-6번지 일원(e편한세상 연산 더퍼스트)</t>
    <phoneticPr fontId="35" type="noConversion"/>
  </si>
  <si>
    <t>2298번지 일원(부산연산경동메르빌)</t>
    <phoneticPr fontId="35" type="noConversion"/>
  </si>
  <si>
    <t>105-13번지 일원(일동미라주더스타)</t>
    <phoneticPr fontId="35" type="noConversion"/>
  </si>
  <si>
    <t>2166번지 일원(센텀리버SK뷰)</t>
    <phoneticPr fontId="35" type="noConversion"/>
  </si>
  <si>
    <t>1498-9번지 외 6필지(더리체)</t>
    <phoneticPr fontId="35" type="noConversion"/>
  </si>
  <si>
    <t>28-12번지(금상자연드림뷰)</t>
    <phoneticPr fontId="35" type="noConversion"/>
  </si>
  <si>
    <t>267-6 외 71필지(삼한골든뷰)</t>
    <phoneticPr fontId="35" type="noConversion"/>
  </si>
  <si>
    <t>86-15외 10필지(두산포세이돈아파트)</t>
    <phoneticPr fontId="35" type="noConversion"/>
  </si>
  <si>
    <t>중아건설㈜</t>
    <phoneticPr fontId="35" type="noConversion"/>
  </si>
  <si>
    <t>케이티개발㈜</t>
    <phoneticPr fontId="35" type="noConversion"/>
  </si>
  <si>
    <t>55.5292A</t>
    <phoneticPr fontId="35" type="noConversion"/>
  </si>
  <si>
    <t>미준공</t>
    <phoneticPr fontId="35" type="noConversion"/>
  </si>
  <si>
    <t>51.9227B</t>
    <phoneticPr fontId="35" type="noConversion"/>
  </si>
  <si>
    <t>55.9562C</t>
    <phoneticPr fontId="35" type="noConversion"/>
  </si>
  <si>
    <t>47.7166D</t>
    <phoneticPr fontId="35" type="noConversion"/>
  </si>
  <si>
    <t>45.2327E</t>
  </si>
  <si>
    <t>주식회사
대종종합건설</t>
    <phoneticPr fontId="35" type="noConversion"/>
  </si>
  <si>
    <t>주식회사
다성주택</t>
    <phoneticPr fontId="35" type="noConversion"/>
  </si>
  <si>
    <t>준공</t>
    <phoneticPr fontId="35" type="noConversion"/>
  </si>
  <si>
    <t>서희건설</t>
    <phoneticPr fontId="35" type="noConversion"/>
  </si>
  <si>
    <t xml:space="preserve">서희스타힐스
장전역지역
주택조합 </t>
    <phoneticPr fontId="35" type="noConversion"/>
  </si>
  <si>
    <t>분양
(완료)</t>
    <phoneticPr fontId="35" type="noConversion"/>
  </si>
  <si>
    <t>59.9461B</t>
    <phoneticPr fontId="35" type="noConversion"/>
  </si>
  <si>
    <t>59.8215C</t>
    <phoneticPr fontId="35" type="noConversion"/>
  </si>
  <si>
    <t>84.6678A</t>
    <phoneticPr fontId="35" type="noConversion"/>
  </si>
  <si>
    <t>84.9853B</t>
    <phoneticPr fontId="35" type="noConversion"/>
  </si>
  <si>
    <t>장전동</t>
    <phoneticPr fontId="35" type="noConversion"/>
  </si>
  <si>
    <t>600-4 외 3필지
(해피투모로우)</t>
    <phoneticPr fontId="35" type="noConversion"/>
  </si>
  <si>
    <t>서동</t>
    <phoneticPr fontId="35" type="noConversion"/>
  </si>
  <si>
    <t>195-15
(다성이룸아파트)</t>
    <phoneticPr fontId="35" type="noConversion"/>
  </si>
  <si>
    <t>부곡동</t>
    <phoneticPr fontId="35" type="noConversion"/>
  </si>
  <si>
    <t>65-70번지 외 88필지
(서희스타힐스)</t>
    <phoneticPr fontId="35" type="noConversion"/>
  </si>
  <si>
    <t>동구</t>
  </si>
  <si>
    <t>㈜협성건설</t>
    <phoneticPr fontId="35" type="noConversion"/>
  </si>
  <si>
    <t>수정1구역
도시환경
정비사업조합</t>
    <phoneticPr fontId="35" type="noConversion"/>
  </si>
  <si>
    <t>59(59.66㎡)</t>
    <phoneticPr fontId="35" type="noConversion"/>
  </si>
  <si>
    <t>69A(69.51㎡)</t>
    <phoneticPr fontId="35" type="noConversion"/>
  </si>
  <si>
    <t>69B(69.21㎡)</t>
    <phoneticPr fontId="35" type="noConversion"/>
  </si>
  <si>
    <t>초량동</t>
    <phoneticPr fontId="35" type="noConversion"/>
  </si>
  <si>
    <t>서울조경건설
주식회사</t>
    <phoneticPr fontId="35" type="noConversion"/>
  </si>
  <si>
    <t>㈜지원홀딩스</t>
    <phoneticPr fontId="35" type="noConversion"/>
  </si>
  <si>
    <t>84A1(83.92㎡)</t>
    <phoneticPr fontId="35" type="noConversion"/>
  </si>
  <si>
    <t>84C(84.49㎡)</t>
    <phoneticPr fontId="35" type="noConversion"/>
  </si>
  <si>
    <t>초량동</t>
    <phoneticPr fontId="89" type="noConversion"/>
  </si>
  <si>
    <t>장원종합건설㈜</t>
    <phoneticPr fontId="89" type="noConversion"/>
  </si>
  <si>
    <t>주식회사장일주택</t>
    <phoneticPr fontId="89" type="noConversion"/>
  </si>
  <si>
    <t>민간</t>
    <phoneticPr fontId="89" type="noConversion"/>
  </si>
  <si>
    <t>분양</t>
    <phoneticPr fontId="89" type="noConversion"/>
  </si>
  <si>
    <t>68(68.66㎡)</t>
    <phoneticPr fontId="89" type="noConversion"/>
  </si>
  <si>
    <t>준공</t>
    <phoneticPr fontId="89" type="noConversion"/>
  </si>
  <si>
    <t>79(79.81㎡)</t>
    <phoneticPr fontId="89" type="noConversion"/>
  </si>
  <si>
    <t>105(105.18㎡)</t>
    <phoneticPr fontId="89" type="noConversion"/>
  </si>
  <si>
    <t>좌천동</t>
  </si>
  <si>
    <t>㈜일동</t>
    <phoneticPr fontId="89" type="noConversion"/>
  </si>
  <si>
    <t>좌천2구역
도시환경
정비사업조합</t>
    <phoneticPr fontId="89" type="noConversion"/>
  </si>
  <si>
    <t>민간</t>
    <phoneticPr fontId="89" type="noConversion"/>
  </si>
  <si>
    <t>분양</t>
    <phoneticPr fontId="89" type="noConversion"/>
  </si>
  <si>
    <t>59(59.93㎡)</t>
    <phoneticPr fontId="89" type="noConversion"/>
  </si>
  <si>
    <t>74A(73.64㎡)</t>
    <phoneticPr fontId="35" type="noConversion"/>
  </si>
  <si>
    <t>74B(73.82㎡)</t>
    <phoneticPr fontId="35" type="noConversion"/>
  </si>
  <si>
    <t>74C(74.77㎡)</t>
    <phoneticPr fontId="89" type="noConversion"/>
  </si>
  <si>
    <t>84(84.88㎡)</t>
    <phoneticPr fontId="89" type="noConversion"/>
  </si>
  <si>
    <t>산51-1번지(감천오펠리움)</t>
    <phoneticPr fontId="35" type="noConversion"/>
  </si>
  <si>
    <t>341-2번지(사하장림역스마트W)</t>
    <phoneticPr fontId="35" type="noConversion"/>
  </si>
  <si>
    <t>575-1번지(사하역비스타동원)</t>
    <phoneticPr fontId="35" type="noConversion"/>
  </si>
  <si>
    <t>335-1번지(장림역베스티움2차)</t>
    <phoneticPr fontId="35" type="noConversion"/>
  </si>
  <si>
    <t>괴정동</t>
    <phoneticPr fontId="35" type="noConversion"/>
  </si>
  <si>
    <t xml:space="preserve">323-1번지(대티역스마트W) </t>
    <phoneticPr fontId="35" type="noConversion"/>
  </si>
  <si>
    <t>2017-11-01</t>
    <phoneticPr fontId="35" type="noConversion"/>
  </si>
  <si>
    <t>2017-11-17</t>
    <phoneticPr fontId="35" type="noConversion"/>
  </si>
  <si>
    <t>2019-10</t>
    <phoneticPr fontId="35" type="noConversion"/>
  </si>
  <si>
    <t>84.995B</t>
    <phoneticPr fontId="35" type="noConversion"/>
  </si>
  <si>
    <t>84.995A</t>
    <phoneticPr fontId="35" type="noConversion"/>
  </si>
  <si>
    <t>가야동 48-274번지(가야동 삼한사랑채)</t>
    <phoneticPr fontId="35" type="noConversion"/>
  </si>
  <si>
    <t>초읍동 671번지(혜도인파크에비뉴연지)</t>
    <phoneticPr fontId="35" type="noConversion"/>
  </si>
  <si>
    <t>부암동 318번지(부암동 협성휴포레)</t>
    <phoneticPr fontId="35" type="noConversion"/>
  </si>
  <si>
    <t>당감동 874-1번지(서면2차봄여름가을겨울)</t>
    <phoneticPr fontId="35" type="noConversion"/>
  </si>
  <si>
    <t>범천동 881-3번지(서면6차봄여름가을겨울)</t>
    <phoneticPr fontId="35" type="noConversion"/>
  </si>
  <si>
    <t>범천동 1073-11(서면3차봄여름가을겨울)</t>
    <phoneticPr fontId="35" type="noConversion"/>
  </si>
  <si>
    <t>37A</t>
  </si>
  <si>
    <t>39B</t>
  </si>
  <si>
    <t>19C</t>
  </si>
  <si>
    <t>㈜경보센트리안
㈜명기주택</t>
  </si>
  <si>
    <t>46.1705A</t>
  </si>
  <si>
    <t>덕포동</t>
  </si>
  <si>
    <t>49A</t>
  </si>
  <si>
    <t>49B</t>
  </si>
  <si>
    <t>30C</t>
  </si>
  <si>
    <t>가1 21.5245</t>
  </si>
  <si>
    <t>가2 21.5338</t>
  </si>
  <si>
    <t>나1 18.0058</t>
  </si>
  <si>
    <t>다1 21.5245</t>
  </si>
  <si>
    <t>다2 21.5338</t>
  </si>
  <si>
    <t>라1 18.0058</t>
  </si>
  <si>
    <t>모라동</t>
  </si>
  <si>
    <t>48A</t>
  </si>
  <si>
    <t>49A-1</t>
  </si>
  <si>
    <t>49A-2</t>
  </si>
  <si>
    <t>49B-1</t>
  </si>
  <si>
    <t>49-B2</t>
  </si>
  <si>
    <t>49C</t>
  </si>
  <si>
    <t>49D-1</t>
  </si>
  <si>
    <t>49D-2</t>
  </si>
  <si>
    <t>광안동 1254번지 일원
(광안자이)</t>
    <phoneticPr fontId="35" type="noConversion"/>
  </si>
  <si>
    <t>지에스건설</t>
    <phoneticPr fontId="35" type="noConversion"/>
  </si>
  <si>
    <t>광안1구역주택재건축정비사업조합</t>
    <phoneticPr fontId="35" type="noConversion"/>
  </si>
  <si>
    <t>2017-11-08</t>
    <phoneticPr fontId="35" type="noConversion"/>
  </si>
  <si>
    <t>2017-11-23</t>
    <phoneticPr fontId="35" type="noConversion"/>
  </si>
  <si>
    <t>2020-10</t>
    <phoneticPr fontId="35" type="noConversion"/>
  </si>
  <si>
    <t>84A1</t>
    <phoneticPr fontId="35" type="noConversion"/>
  </si>
  <si>
    <t>84A2</t>
    <phoneticPr fontId="35" type="noConversion"/>
  </si>
  <si>
    <t>84B</t>
    <phoneticPr fontId="35" type="noConversion"/>
  </si>
  <si>
    <t>84C</t>
    <phoneticPr fontId="35" type="noConversion"/>
  </si>
  <si>
    <t>민락동</t>
    <phoneticPr fontId="35" type="noConversion"/>
  </si>
  <si>
    <t xml:space="preserve">민락동 113-8외 2
민락동 113-10
민락동 113-15외 1
민락동 113-14
(e편한세상 오션테라스) </t>
    <phoneticPr fontId="35" type="noConversion"/>
  </si>
  <si>
    <t>㈜삼호</t>
    <phoneticPr fontId="35" type="noConversion"/>
  </si>
  <si>
    <t>생보
부동산신탁</t>
    <phoneticPr fontId="35" type="noConversion"/>
  </si>
  <si>
    <t>84.9275A</t>
    <phoneticPr fontId="35" type="noConversion"/>
  </si>
  <si>
    <t>2017-07-12</t>
    <phoneticPr fontId="35" type="noConversion"/>
  </si>
  <si>
    <t>2017-08-09</t>
    <phoneticPr fontId="35" type="noConversion"/>
  </si>
  <si>
    <t>2019-12</t>
    <phoneticPr fontId="35" type="noConversion"/>
  </si>
  <si>
    <t>84.9776B</t>
    <phoneticPr fontId="35" type="noConversion"/>
  </si>
  <si>
    <t>91.9754A</t>
    <phoneticPr fontId="35" type="noConversion"/>
  </si>
  <si>
    <t>114.9320B</t>
    <phoneticPr fontId="35" type="noConversion"/>
  </si>
  <si>
    <t>159.9487P</t>
    <phoneticPr fontId="35" type="noConversion"/>
  </si>
  <si>
    <t>159.9884P</t>
    <phoneticPr fontId="35" type="noConversion"/>
  </si>
  <si>
    <t>148-17번지 일원
(남천금호어울림더비치)</t>
    <phoneticPr fontId="35" type="noConversion"/>
  </si>
  <si>
    <t xml:space="preserve">남항동1가 </t>
    <phoneticPr fontId="35" type="noConversion"/>
  </si>
  <si>
    <t>㈜정림건설</t>
    <phoneticPr fontId="35" type="noConversion"/>
  </si>
  <si>
    <t>주식회사 정림디앤씨</t>
    <phoneticPr fontId="35" type="noConversion"/>
  </si>
  <si>
    <t>2017.9.28.</t>
    <phoneticPr fontId="35" type="noConversion"/>
  </si>
  <si>
    <t>2017.10.25.</t>
    <phoneticPr fontId="35" type="noConversion"/>
  </si>
  <si>
    <t>2018.4.30.</t>
    <phoneticPr fontId="35" type="noConversion"/>
  </si>
  <si>
    <t>1085-3번지 일원
(센텀미진이지비아)</t>
    <phoneticPr fontId="35" type="noConversion"/>
  </si>
  <si>
    <t>189-78번지 일원(유창그린2차)</t>
    <phoneticPr fontId="35" type="noConversion"/>
  </si>
  <si>
    <t>954번지 외 3필지(더블유)</t>
    <phoneticPr fontId="35" type="noConversion"/>
  </si>
  <si>
    <t>산89-1번지 일원(문현경동리인)</t>
    <phoneticPr fontId="35" type="noConversion"/>
  </si>
  <si>
    <t>426-1번지 일원(문현베스티움)</t>
    <phoneticPr fontId="35" type="noConversion"/>
  </si>
  <si>
    <t>30번지 일원(협성휴포레)</t>
    <phoneticPr fontId="35" type="noConversion"/>
  </si>
  <si>
    <t>1161-1(지원더뷰오션)</t>
    <phoneticPr fontId="35" type="noConversion"/>
  </si>
  <si>
    <t>1160-1(지원더뷰오션2차)</t>
    <phoneticPr fontId="35" type="noConversion"/>
  </si>
  <si>
    <t>67-27번지 일원(미라주더오션)</t>
    <phoneticPr fontId="89" type="noConversion"/>
  </si>
  <si>
    <t>1160-11(장원하이드파크)</t>
    <phoneticPr fontId="89" type="noConversion"/>
  </si>
  <si>
    <t>2016-06-01</t>
    <phoneticPr fontId="35" type="noConversion"/>
  </si>
  <si>
    <t>2016-06-16</t>
    <phoneticPr fontId="35" type="noConversion"/>
  </si>
  <si>
    <t>2018-10</t>
    <phoneticPr fontId="35" type="noConversion"/>
  </si>
  <si>
    <t>2015-06-04</t>
    <phoneticPr fontId="35" type="noConversion"/>
  </si>
  <si>
    <t>2015-06-19</t>
    <phoneticPr fontId="35" type="noConversion"/>
  </si>
  <si>
    <t>2018-06</t>
    <phoneticPr fontId="35" type="noConversion"/>
  </si>
  <si>
    <t>준공</t>
    <phoneticPr fontId="35" type="noConversion"/>
  </si>
  <si>
    <t>사직동</t>
  </si>
  <si>
    <t>사직동 94-3번지 일원
(사직역삼정그린코아더베스트2차)</t>
    <phoneticPr fontId="35" type="noConversion"/>
  </si>
  <si>
    <t>(주) 삼정코아건설</t>
  </si>
  <si>
    <t>2018-01-10</t>
    <phoneticPr fontId="35" type="noConversion"/>
  </si>
  <si>
    <t>2018-01-31</t>
    <phoneticPr fontId="35" type="noConversion"/>
  </si>
  <si>
    <t>2020-05</t>
    <phoneticPr fontId="35" type="noConversion"/>
  </si>
  <si>
    <t>산40-1번지
(e편한세상사하2차)</t>
    <phoneticPr fontId="35" type="noConversion"/>
  </si>
  <si>
    <t>2022-05</t>
    <phoneticPr fontId="35" type="noConversion"/>
  </si>
  <si>
    <t>소  계</t>
    <phoneticPr fontId="35" type="noConversion"/>
  </si>
  <si>
    <t>부산</t>
    <phoneticPr fontId="35" type="noConversion"/>
  </si>
  <si>
    <t>2014-07-04</t>
    <phoneticPr fontId="35" type="noConversion"/>
  </si>
  <si>
    <t>2014-07-23</t>
    <phoneticPr fontId="35" type="noConversion"/>
  </si>
  <si>
    <t>2014-05-28</t>
    <phoneticPr fontId="35" type="noConversion"/>
  </si>
  <si>
    <t>동삼동</t>
    <phoneticPr fontId="35" type="noConversion"/>
  </si>
  <si>
    <t>㈜대우건설외 1</t>
    <phoneticPr fontId="35" type="noConversion"/>
  </si>
  <si>
    <t>하버시티개발
주식회사 외 1</t>
    <phoneticPr fontId="35" type="noConversion"/>
  </si>
  <si>
    <t>1-0
(정림위더스하임)</t>
    <phoneticPr fontId="35" type="noConversion"/>
  </si>
  <si>
    <t>주식회사 무궁화신탁</t>
    <phoneticPr fontId="35" type="noConversion"/>
  </si>
  <si>
    <t>1140번지 일원
(경동리인뷰 1차)</t>
    <phoneticPr fontId="35" type="noConversion"/>
  </si>
  <si>
    <t>㈜겅동소재</t>
    <phoneticPr fontId="35" type="noConversion"/>
  </si>
  <si>
    <t>2017-11-10</t>
    <phoneticPr fontId="35" type="noConversion"/>
  </si>
  <si>
    <t>2021-03</t>
    <phoneticPr fontId="35" type="noConversion"/>
  </si>
  <si>
    <t>109A</t>
    <phoneticPr fontId="35" type="noConversion"/>
  </si>
  <si>
    <t>109B</t>
    <phoneticPr fontId="35" type="noConversion"/>
  </si>
  <si>
    <t>587-1번지
(센트럴 푸르지오)</t>
    <phoneticPr fontId="35" type="noConversion"/>
  </si>
  <si>
    <t>케이비
부동산
신탁㈜</t>
    <phoneticPr fontId="35" type="noConversion"/>
  </si>
  <si>
    <t>2018-05-25</t>
    <phoneticPr fontId="35" type="noConversion"/>
  </si>
  <si>
    <t>준공</t>
    <phoneticPr fontId="35" type="noConversion"/>
  </si>
  <si>
    <t>좌천동</t>
    <phoneticPr fontId="89" type="noConversion"/>
  </si>
  <si>
    <t>548번지 일원(린다스마트포레)</t>
    <phoneticPr fontId="89" type="noConversion"/>
  </si>
  <si>
    <t>㈜지노
종합건설</t>
    <phoneticPr fontId="35" type="noConversion"/>
  </si>
  <si>
    <t>㈜참편한</t>
    <phoneticPr fontId="35" type="noConversion"/>
  </si>
  <si>
    <t>39(39.93㎡)</t>
    <phoneticPr fontId="35" type="noConversion"/>
  </si>
  <si>
    <t>40(40.69㎡)</t>
    <phoneticPr fontId="35" type="noConversion"/>
  </si>
  <si>
    <t>42(42.00㎡)</t>
    <phoneticPr fontId="35" type="noConversion"/>
  </si>
  <si>
    <t>43(43.40㎡)</t>
    <phoneticPr fontId="35" type="noConversion"/>
  </si>
  <si>
    <t>45(45.45㎡)</t>
    <phoneticPr fontId="35" type="noConversion"/>
  </si>
  <si>
    <t>48(48.21㎡)</t>
    <phoneticPr fontId="35" type="noConversion"/>
  </si>
  <si>
    <t>593번지 일원(부산역 삼정그린코아 더시티)</t>
    <phoneticPr fontId="35" type="noConversion"/>
  </si>
  <si>
    <t>한백
종합건설</t>
    <phoneticPr fontId="35" type="noConversion"/>
  </si>
  <si>
    <t>2022.05.</t>
    <phoneticPr fontId="35" type="noConversion"/>
  </si>
  <si>
    <t>소 계</t>
    <phoneticPr fontId="35" type="noConversion"/>
  </si>
  <si>
    <t>대연동</t>
    <phoneticPr fontId="35" type="noConversion"/>
  </si>
  <si>
    <t>동백종합건설㈜</t>
    <phoneticPr fontId="35" type="noConversion"/>
  </si>
  <si>
    <t>㈜무궁화신탁</t>
    <phoneticPr fontId="35" type="noConversion"/>
  </si>
  <si>
    <t>민간</t>
    <phoneticPr fontId="35" type="noConversion"/>
  </si>
  <si>
    <t>분양</t>
    <phoneticPr fontId="35" type="noConversion"/>
  </si>
  <si>
    <t>ㅡ</t>
    <phoneticPr fontId="35" type="noConversion"/>
  </si>
  <si>
    <t>2019-01-17</t>
    <phoneticPr fontId="35" type="noConversion"/>
  </si>
  <si>
    <t>준공</t>
    <phoneticPr fontId="35" type="noConversion"/>
  </si>
  <si>
    <t>1764-6번지 일원(아이홈 대연)</t>
    <phoneticPr fontId="35" type="noConversion"/>
  </si>
  <si>
    <t>남구</t>
    <phoneticPr fontId="35" type="noConversion"/>
  </si>
  <si>
    <t>중구</t>
    <phoneticPr fontId="35" type="noConversion"/>
  </si>
  <si>
    <t>강서구(경자청)</t>
    <phoneticPr fontId="35" type="noConversion"/>
  </si>
  <si>
    <t>영도구</t>
    <phoneticPr fontId="35" type="noConversion"/>
  </si>
  <si>
    <t>부산진구</t>
    <phoneticPr fontId="35" type="noConversion"/>
  </si>
  <si>
    <t>북구</t>
    <phoneticPr fontId="35" type="noConversion"/>
  </si>
  <si>
    <t>사상구</t>
    <phoneticPr fontId="35" type="noConversion"/>
  </si>
  <si>
    <t>서구</t>
    <phoneticPr fontId="35" type="noConversion"/>
  </si>
  <si>
    <t>충무동</t>
    <phoneticPr fontId="35" type="noConversion"/>
  </si>
  <si>
    <t>충무동 3가 1-114번지 외 5필지
(에코팰리스 3차)</t>
  </si>
  <si>
    <t>금오종합
건설㈜</t>
  </si>
  <si>
    <t>민간</t>
    <phoneticPr fontId="35" type="noConversion"/>
  </si>
  <si>
    <t>분양</t>
    <phoneticPr fontId="35" type="noConversion"/>
  </si>
  <si>
    <t>범천동</t>
    <phoneticPr fontId="35" type="noConversion"/>
  </si>
  <si>
    <t>범천동 886-41
(부산 범일역 이즈 아파트)</t>
    <phoneticPr fontId="35" type="noConversion"/>
  </si>
  <si>
    <t>창비건설㈜</t>
    <phoneticPr fontId="35" type="noConversion"/>
  </si>
  <si>
    <t>㈜이채</t>
    <phoneticPr fontId="35" type="noConversion"/>
  </si>
  <si>
    <t>미준공</t>
    <phoneticPr fontId="35" type="noConversion"/>
  </si>
  <si>
    <t>소  계</t>
    <phoneticPr fontId="35" type="noConversion"/>
  </si>
  <si>
    <t>개금동</t>
    <phoneticPr fontId="35" type="noConversion"/>
  </si>
  <si>
    <t>개금동 171-49. 148
(개금역 유창 아이리치)</t>
    <phoneticPr fontId="35" type="noConversion"/>
  </si>
  <si>
    <t>㈜익수종합건설</t>
    <phoneticPr fontId="35" type="noConversion"/>
  </si>
  <si>
    <t>국제자산신탁㈜</t>
    <phoneticPr fontId="35" type="noConversion"/>
  </si>
  <si>
    <t>29</t>
    <phoneticPr fontId="35" type="noConversion"/>
  </si>
  <si>
    <t>38</t>
    <phoneticPr fontId="35" type="noConversion"/>
  </si>
  <si>
    <t>54</t>
    <phoneticPr fontId="35" type="noConversion"/>
  </si>
  <si>
    <t>63</t>
    <phoneticPr fontId="35" type="noConversion"/>
  </si>
  <si>
    <t>69</t>
    <phoneticPr fontId="35" type="noConversion"/>
  </si>
  <si>
    <t>71</t>
    <phoneticPr fontId="35" type="noConversion"/>
  </si>
  <si>
    <t>범천동 974-16
(가야누리애 범천 더 센트리즈)</t>
    <phoneticPr fontId="35" type="noConversion"/>
  </si>
  <si>
    <t>㈜가야종합건설</t>
    <phoneticPr fontId="35" type="noConversion"/>
  </si>
  <si>
    <t>양정동</t>
    <phoneticPr fontId="35" type="noConversion"/>
  </si>
  <si>
    <t>양정동 367-14
(양정 이즈카운티 아파트)</t>
    <phoneticPr fontId="35" type="noConversion"/>
  </si>
  <si>
    <t>㈜이채, ㈜더가든</t>
    <phoneticPr fontId="35" type="noConversion"/>
  </si>
  <si>
    <t>개금동 187-1
(개금동 이진젠시티)</t>
    <phoneticPr fontId="35" type="noConversion"/>
  </si>
  <si>
    <t>이진종합건설㈜</t>
    <phoneticPr fontId="35" type="noConversion"/>
  </si>
  <si>
    <t>동수토건㈜</t>
    <phoneticPr fontId="35" type="noConversion"/>
  </si>
  <si>
    <t>연제구</t>
    <phoneticPr fontId="35" type="noConversion"/>
  </si>
  <si>
    <t>문현동</t>
    <phoneticPr fontId="35" type="noConversion"/>
  </si>
  <si>
    <t>310-1번지 일원(양우내안애 퍼스트)</t>
    <phoneticPr fontId="35" type="noConversion"/>
  </si>
  <si>
    <t>㈜양우건설</t>
    <phoneticPr fontId="35" type="noConversion"/>
  </si>
  <si>
    <t>대연마루       지역주택조합</t>
    <phoneticPr fontId="35" type="noConversion"/>
  </si>
  <si>
    <t>민간</t>
    <phoneticPr fontId="35" type="noConversion"/>
  </si>
  <si>
    <t>분양</t>
    <phoneticPr fontId="35" type="noConversion"/>
  </si>
  <si>
    <t>2018-10-17</t>
    <phoneticPr fontId="35" type="noConversion"/>
  </si>
  <si>
    <t>2022-02       (예정)</t>
    <phoneticPr fontId="35" type="noConversion"/>
  </si>
  <si>
    <t>미준공</t>
    <phoneticPr fontId="35" type="noConversion"/>
  </si>
  <si>
    <t>소 계</t>
    <phoneticPr fontId="35" type="noConversion"/>
  </si>
  <si>
    <t>216-10번지일원(괴정한신더휴)</t>
    <phoneticPr fontId="35" type="noConversion"/>
  </si>
  <si>
    <t>39.9852B</t>
    <phoneticPr fontId="35" type="noConversion"/>
  </si>
  <si>
    <t>2018-11-01</t>
    <phoneticPr fontId="35" type="noConversion"/>
  </si>
  <si>
    <t>2018-11-29</t>
    <phoneticPr fontId="35" type="noConversion"/>
  </si>
  <si>
    <t>2021-12</t>
    <phoneticPr fontId="35" type="noConversion"/>
  </si>
  <si>
    <t>59.9476A</t>
    <phoneticPr fontId="35" type="noConversion"/>
  </si>
  <si>
    <t>59.7929T</t>
    <phoneticPr fontId="35" type="noConversion"/>
  </si>
  <si>
    <t>84.8570A</t>
    <phoneticPr fontId="35" type="noConversion"/>
  </si>
  <si>
    <t>84.9396B</t>
    <phoneticPr fontId="35" type="noConversion"/>
  </si>
  <si>
    <t>84.9768C</t>
    <phoneticPr fontId="35" type="noConversion"/>
  </si>
  <si>
    <t>2016-7-16</t>
    <phoneticPr fontId="35" type="noConversion"/>
  </si>
  <si>
    <t>2016-7-18</t>
    <phoneticPr fontId="35" type="noConversion"/>
  </si>
  <si>
    <t>2017.12</t>
    <phoneticPr fontId="35" type="noConversion"/>
  </si>
  <si>
    <t>2015-12-30</t>
    <phoneticPr fontId="35" type="noConversion"/>
  </si>
  <si>
    <t>2016-01-05</t>
    <phoneticPr fontId="35" type="noConversion"/>
  </si>
  <si>
    <t>2017-08-31</t>
    <phoneticPr fontId="35" type="noConversion"/>
  </si>
  <si>
    <t>2015-10-15</t>
    <phoneticPr fontId="35" type="noConversion"/>
  </si>
  <si>
    <t>2015-10-21</t>
    <phoneticPr fontId="35" type="noConversion"/>
  </si>
  <si>
    <t>2017-09</t>
    <phoneticPr fontId="35" type="noConversion"/>
  </si>
  <si>
    <t>2016-03-29</t>
    <phoneticPr fontId="35" type="noConversion"/>
  </si>
  <si>
    <t>2016-04-05</t>
    <phoneticPr fontId="35" type="noConversion"/>
  </si>
  <si>
    <t>2018-03-31</t>
    <phoneticPr fontId="35" type="noConversion"/>
  </si>
  <si>
    <t>2017-08-30</t>
    <phoneticPr fontId="35" type="noConversion"/>
  </si>
  <si>
    <t>2017-09-14</t>
    <phoneticPr fontId="35" type="noConversion"/>
  </si>
  <si>
    <t>2020-04</t>
    <phoneticPr fontId="35" type="noConversion"/>
  </si>
  <si>
    <t>2017-10-19</t>
    <phoneticPr fontId="35" type="noConversion"/>
  </si>
  <si>
    <t>2017-10-25</t>
    <phoneticPr fontId="35" type="noConversion"/>
  </si>
  <si>
    <t>2020-04-30</t>
    <phoneticPr fontId="35" type="noConversion"/>
  </si>
  <si>
    <t>2017-10-31</t>
    <phoneticPr fontId="35" type="noConversion"/>
  </si>
  <si>
    <t>2020-06-18</t>
    <phoneticPr fontId="35" type="noConversion"/>
  </si>
  <si>
    <t>2018-05-15</t>
    <phoneticPr fontId="35" type="noConversion"/>
  </si>
  <si>
    <t>2018-05-17</t>
    <phoneticPr fontId="35" type="noConversion"/>
  </si>
  <si>
    <t>2020-09-30</t>
    <phoneticPr fontId="35" type="noConversion"/>
  </si>
  <si>
    <t>2018-05-21</t>
    <phoneticPr fontId="35" type="noConversion"/>
  </si>
  <si>
    <t>2020-12-30</t>
    <phoneticPr fontId="35" type="noConversion"/>
  </si>
  <si>
    <t>2017-06-21</t>
    <phoneticPr fontId="35" type="noConversion"/>
  </si>
  <si>
    <t>2017-06-23</t>
    <phoneticPr fontId="35" type="noConversion"/>
  </si>
  <si>
    <t>2017-11-10</t>
    <phoneticPr fontId="35" type="noConversion"/>
  </si>
  <si>
    <t>2018-03-27</t>
    <phoneticPr fontId="35" type="noConversion"/>
  </si>
  <si>
    <t>민간</t>
    <phoneticPr fontId="35" type="noConversion"/>
  </si>
  <si>
    <t>분양</t>
    <phoneticPr fontId="35" type="noConversion"/>
  </si>
  <si>
    <t>66A</t>
    <phoneticPr fontId="35" type="noConversion"/>
  </si>
  <si>
    <t>66B</t>
    <phoneticPr fontId="35" type="noConversion"/>
  </si>
  <si>
    <t>광안동 1222-9번지 일원
(광안 에일린의 뜰)</t>
    <phoneticPr fontId="35" type="noConversion"/>
  </si>
  <si>
    <t>IS동서</t>
    <phoneticPr fontId="35" type="noConversion"/>
  </si>
  <si>
    <t>광안2구역주택재건축정비사업조합</t>
    <phoneticPr fontId="35" type="noConversion"/>
  </si>
  <si>
    <t>2018-11-13</t>
    <phoneticPr fontId="35" type="noConversion"/>
  </si>
  <si>
    <t>2018-12-05</t>
    <phoneticPr fontId="35" type="noConversion"/>
  </si>
  <si>
    <t>74A</t>
    <phoneticPr fontId="35" type="noConversion"/>
  </si>
  <si>
    <t>74B</t>
    <phoneticPr fontId="35" type="noConversion"/>
  </si>
  <si>
    <t>906번지 일원
(망미 SK VIEW)</t>
    <phoneticPr fontId="35" type="noConversion"/>
  </si>
  <si>
    <t>69-1외 3필지
(봉래 에일린의 뜰)</t>
    <phoneticPr fontId="35" type="noConversion"/>
  </si>
  <si>
    <t>1180 일원
(부산 오션시티 푸르지오)</t>
    <phoneticPr fontId="35" type="noConversion"/>
  </si>
  <si>
    <t>대교동1가</t>
    <phoneticPr fontId="35" type="noConversion"/>
  </si>
  <si>
    <t>95번지 외 1필지
(부산 영도 봄여름가을겨울)</t>
    <phoneticPr fontId="35" type="noConversion"/>
  </si>
  <si>
    <t>수영주택건설주식회사</t>
    <phoneticPr fontId="35" type="noConversion"/>
  </si>
  <si>
    <t>수경주택건설주식회사</t>
    <phoneticPr fontId="35" type="noConversion"/>
  </si>
  <si>
    <t>소계</t>
    <phoneticPr fontId="35" type="noConversion"/>
  </si>
  <si>
    <t>2020.08.</t>
    <phoneticPr fontId="35" type="noConversion"/>
  </si>
  <si>
    <t>준공</t>
    <phoneticPr fontId="35" type="noConversion"/>
  </si>
  <si>
    <t>2019-04-19</t>
    <phoneticPr fontId="35" type="noConversion"/>
  </si>
  <si>
    <t>만덕동</t>
    <phoneticPr fontId="35" type="noConversion"/>
  </si>
  <si>
    <t xml:space="preserve"> 861-7번지 일원                          (신만덕 베스티움 에코포레)</t>
    <phoneticPr fontId="35" type="noConversion"/>
  </si>
  <si>
    <t>㈜동부토건</t>
    <phoneticPr fontId="35" type="noConversion"/>
  </si>
  <si>
    <t>만덕동신타운 재건축사업조합</t>
    <phoneticPr fontId="35" type="noConversion"/>
  </si>
  <si>
    <t>민간</t>
    <phoneticPr fontId="35" type="noConversion"/>
  </si>
  <si>
    <t>분양</t>
    <phoneticPr fontId="35" type="noConversion"/>
  </si>
  <si>
    <t>미준공</t>
    <phoneticPr fontId="35" type="noConversion"/>
  </si>
  <si>
    <t>소  계</t>
    <phoneticPr fontId="35" type="noConversion"/>
  </si>
  <si>
    <t>24번지 일원
(동대신동역 비스타)</t>
    <phoneticPr fontId="35" type="noConversion"/>
  </si>
  <si>
    <t>동대신동1가</t>
    <phoneticPr fontId="35" type="noConversion"/>
  </si>
  <si>
    <t>동대신
2구역
주택
재개발
정비사업
조합</t>
    <phoneticPr fontId="35" type="noConversion"/>
  </si>
  <si>
    <t>서대신동1가</t>
    <phoneticPr fontId="35" type="noConversion"/>
  </si>
  <si>
    <t>34-2외 1필지
(대신 에코펠리스)</t>
    <phoneticPr fontId="35" type="noConversion"/>
  </si>
  <si>
    <t>금오종합건설㈜</t>
    <phoneticPr fontId="35" type="noConversion"/>
  </si>
  <si>
    <t>범일동</t>
    <phoneticPr fontId="35" type="noConversion"/>
  </si>
  <si>
    <t>부산시 동구 범일동 
26-8번지 일원(서면 베스티움)</t>
    <phoneticPr fontId="35" type="noConversion"/>
  </si>
  <si>
    <t>48A(48.02㎡)</t>
    <phoneticPr fontId="35" type="noConversion"/>
  </si>
  <si>
    <t>48B(48.00㎡)</t>
    <phoneticPr fontId="35" type="noConversion"/>
  </si>
  <si>
    <t>48C(48.03㎡)</t>
    <phoneticPr fontId="35" type="noConversion"/>
  </si>
  <si>
    <t>48D(48.02㎡)</t>
    <phoneticPr fontId="35" type="noConversion"/>
  </si>
  <si>
    <t>49(49.02㎡)</t>
    <phoneticPr fontId="35" type="noConversion"/>
  </si>
  <si>
    <t>미준공</t>
    <phoneticPr fontId="35" type="noConversion"/>
  </si>
  <si>
    <t>2018.11.7.</t>
    <phoneticPr fontId="35" type="noConversion"/>
  </si>
  <si>
    <t>2018.11.30.</t>
    <phoneticPr fontId="35" type="noConversion"/>
  </si>
  <si>
    <t>2018.06.29</t>
    <phoneticPr fontId="35" type="noConversion"/>
  </si>
  <si>
    <t>2018.07.25</t>
    <phoneticPr fontId="35" type="noConversion"/>
  </si>
  <si>
    <t>2019.04.01</t>
    <phoneticPr fontId="35" type="noConversion"/>
  </si>
  <si>
    <t>준공</t>
    <phoneticPr fontId="35" type="noConversion"/>
  </si>
  <si>
    <t>명륜동</t>
    <phoneticPr fontId="35" type="noConversion"/>
  </si>
  <si>
    <t>명륜동 700-101번지 일원
(명륜2차 힐스테이트)</t>
    <phoneticPr fontId="35" type="noConversion"/>
  </si>
  <si>
    <t>현대엔지니어링</t>
    <phoneticPr fontId="35" type="noConversion"/>
  </si>
  <si>
    <t>원일건설</t>
    <phoneticPr fontId="35" type="noConversion"/>
  </si>
  <si>
    <t>84A</t>
    <phoneticPr fontId="35" type="noConversion"/>
  </si>
  <si>
    <t>84B</t>
    <phoneticPr fontId="35" type="noConversion"/>
  </si>
  <si>
    <t>137A</t>
    <phoneticPr fontId="35" type="noConversion"/>
  </si>
  <si>
    <t>137B</t>
    <phoneticPr fontId="35" type="noConversion"/>
  </si>
  <si>
    <t>지구명</t>
    <phoneticPr fontId="35" type="noConversion"/>
  </si>
  <si>
    <t>택지종류
(민간/공공)</t>
    <phoneticPr fontId="35" type="noConversion"/>
  </si>
  <si>
    <t>공공</t>
    <phoneticPr fontId="35" type="noConversion"/>
  </si>
  <si>
    <t>신호지구</t>
    <phoneticPr fontId="35" type="noConversion"/>
  </si>
  <si>
    <t>지사지구</t>
    <phoneticPr fontId="35" type="noConversion"/>
  </si>
  <si>
    <t>민간</t>
    <phoneticPr fontId="35" type="noConversion"/>
  </si>
  <si>
    <t>연산동</t>
    <phoneticPr fontId="35" type="noConversion"/>
  </si>
  <si>
    <t>834-4번지 일원
(연산 롯데캐슬 골드포레)</t>
    <phoneticPr fontId="35" type="noConversion"/>
  </si>
  <si>
    <t>롯데건설</t>
    <phoneticPr fontId="35" type="noConversion"/>
  </si>
  <si>
    <t>연산6구역
주택재개발
정비사업조합</t>
    <phoneticPr fontId="35" type="noConversion"/>
  </si>
  <si>
    <t>민간</t>
    <phoneticPr fontId="35" type="noConversion"/>
  </si>
  <si>
    <t>분양</t>
    <phoneticPr fontId="35" type="noConversion"/>
  </si>
  <si>
    <t>2017-11-03</t>
    <phoneticPr fontId="35" type="noConversion"/>
  </si>
  <si>
    <t>2017-11-29</t>
    <phoneticPr fontId="35" type="noConversion"/>
  </si>
  <si>
    <t>2020-07</t>
    <phoneticPr fontId="35" type="noConversion"/>
  </si>
  <si>
    <t>미준공</t>
    <phoneticPr fontId="35" type="noConversion"/>
  </si>
  <si>
    <t>소  계</t>
    <phoneticPr fontId="35" type="noConversion"/>
  </si>
  <si>
    <t>연산동 2022번지 일원
(힐스테이트 연산)</t>
    <phoneticPr fontId="35" type="noConversion"/>
  </si>
  <si>
    <t>현대건설</t>
    <phoneticPr fontId="35" type="noConversion"/>
  </si>
  <si>
    <t>연산3구역
주택재개발
정비사업조합</t>
    <phoneticPr fontId="35" type="noConversion"/>
  </si>
  <si>
    <t>2018-08-24</t>
    <phoneticPr fontId="35" type="noConversion"/>
  </si>
  <si>
    <t>2018-09-20</t>
    <phoneticPr fontId="35" type="noConversion"/>
  </si>
  <si>
    <t>2021-11</t>
    <phoneticPr fontId="35" type="noConversion"/>
  </si>
  <si>
    <t>2018-10-25</t>
  </si>
  <si>
    <t>2017-08-03</t>
    <phoneticPr fontId="35" type="noConversion"/>
  </si>
  <si>
    <t>구평택지
개발지구
 1BL</t>
    <phoneticPr fontId="35" type="noConversion"/>
  </si>
  <si>
    <t>2019-10</t>
    <phoneticPr fontId="35" type="noConversion"/>
  </si>
  <si>
    <t>2018-04</t>
    <phoneticPr fontId="35" type="noConversion"/>
  </si>
  <si>
    <t>2018-07-20</t>
    <phoneticPr fontId="35" type="noConversion"/>
  </si>
  <si>
    <t>2018-08-22</t>
    <phoneticPr fontId="35" type="noConversion"/>
  </si>
  <si>
    <t>2021-07</t>
    <phoneticPr fontId="35" type="noConversion"/>
  </si>
  <si>
    <t>2021-03</t>
    <phoneticPr fontId="35" type="noConversion"/>
  </si>
  <si>
    <t>2022-04</t>
    <phoneticPr fontId="35" type="noConversion"/>
  </si>
  <si>
    <t>2015-10-13</t>
    <phoneticPr fontId="35" type="noConversion"/>
  </si>
  <si>
    <t>2015-12-16</t>
    <phoneticPr fontId="35" type="noConversion"/>
  </si>
  <si>
    <t>2016-03-14</t>
    <phoneticPr fontId="35" type="noConversion"/>
  </si>
  <si>
    <t>2017-07-31</t>
    <phoneticPr fontId="89" type="noConversion"/>
  </si>
  <si>
    <t>2018-10-17</t>
    <phoneticPr fontId="89" type="noConversion"/>
  </si>
  <si>
    <t>2018-05-08</t>
    <phoneticPr fontId="89" type="noConversion"/>
  </si>
  <si>
    <t>2018-08-16</t>
    <phoneticPr fontId="35" type="noConversion"/>
  </si>
  <si>
    <t>2019-04-25</t>
    <phoneticPr fontId="35" type="noConversion"/>
  </si>
  <si>
    <t>2019-04-30</t>
    <phoneticPr fontId="35" type="noConversion"/>
  </si>
  <si>
    <t>2018-09-08</t>
    <phoneticPr fontId="35" type="noConversion"/>
  </si>
  <si>
    <t>2018-05-11</t>
    <phoneticPr fontId="35" type="noConversion"/>
  </si>
  <si>
    <t>2018-11-07</t>
    <phoneticPr fontId="89" type="noConversion"/>
  </si>
  <si>
    <t>후분양</t>
    <phoneticPr fontId="89" type="noConversion"/>
  </si>
  <si>
    <t>2016-03-30</t>
    <phoneticPr fontId="35" type="noConversion"/>
  </si>
  <si>
    <t>2015-12-30</t>
    <phoneticPr fontId="35" type="noConversion"/>
  </si>
  <si>
    <t>2015-10-29</t>
    <phoneticPr fontId="35" type="noConversion"/>
  </si>
  <si>
    <t>2019-07</t>
    <phoneticPr fontId="35" type="noConversion"/>
  </si>
  <si>
    <t>2018-10</t>
    <phoneticPr fontId="35" type="noConversion"/>
  </si>
  <si>
    <t>2019-12</t>
    <phoneticPr fontId="35" type="noConversion"/>
  </si>
  <si>
    <t>2017-08</t>
    <phoneticPr fontId="89" type="noConversion"/>
  </si>
  <si>
    <t>2022-01</t>
    <phoneticPr fontId="89" type="noConversion"/>
  </si>
  <si>
    <t>2018-05</t>
    <phoneticPr fontId="89" type="noConversion"/>
  </si>
  <si>
    <t>2020-12</t>
    <phoneticPr fontId="35" type="noConversion"/>
  </si>
  <si>
    <t>공공</t>
  </si>
  <si>
    <t>공공</t>
    <phoneticPr fontId="35" type="noConversion"/>
  </si>
  <si>
    <t>민간</t>
    <phoneticPr fontId="35" type="noConversion"/>
  </si>
  <si>
    <t>정관지구</t>
  </si>
  <si>
    <t>정관지구</t>
    <phoneticPr fontId="35" type="noConversion"/>
  </si>
  <si>
    <t>일광지구</t>
  </si>
  <si>
    <t>일광지구</t>
    <phoneticPr fontId="35" type="noConversion"/>
  </si>
  <si>
    <t>2019-05-03</t>
    <phoneticPr fontId="35" type="noConversion"/>
  </si>
  <si>
    <t>2019-06-03</t>
    <phoneticPr fontId="35" type="noConversion"/>
  </si>
  <si>
    <t>2022-05-31</t>
    <phoneticPr fontId="35" type="noConversion"/>
  </si>
  <si>
    <t>2017-09</t>
    <phoneticPr fontId="35" type="noConversion"/>
  </si>
  <si>
    <t>2017-05-24</t>
    <phoneticPr fontId="35" type="noConversion"/>
  </si>
  <si>
    <t>2017-05</t>
    <phoneticPr fontId="35" type="noConversion"/>
  </si>
  <si>
    <t>2017-12</t>
    <phoneticPr fontId="35" type="noConversion"/>
  </si>
  <si>
    <t>2018-01-04</t>
    <phoneticPr fontId="35" type="noConversion"/>
  </si>
  <si>
    <t>2020-07</t>
    <phoneticPr fontId="35" type="noConversion"/>
  </si>
  <si>
    <t>2020-12</t>
    <phoneticPr fontId="35" type="noConversion"/>
  </si>
  <si>
    <t>2017-11-17</t>
    <phoneticPr fontId="35" type="noConversion"/>
  </si>
  <si>
    <t>2017-11</t>
    <phoneticPr fontId="35" type="noConversion"/>
  </si>
  <si>
    <t>2015-04</t>
    <phoneticPr fontId="35" type="noConversion"/>
  </si>
  <si>
    <t>2015-10</t>
    <phoneticPr fontId="35" type="noConversion"/>
  </si>
  <si>
    <t>2016-12</t>
    <phoneticPr fontId="35" type="noConversion"/>
  </si>
  <si>
    <t>2015-05-08</t>
    <phoneticPr fontId="35" type="noConversion"/>
  </si>
  <si>
    <t>2015-11-12</t>
    <phoneticPr fontId="35" type="noConversion"/>
  </si>
  <si>
    <t>2016-12-15</t>
    <phoneticPr fontId="35" type="noConversion"/>
  </si>
  <si>
    <t>2017-01-06</t>
    <phoneticPr fontId="35" type="noConversion"/>
  </si>
  <si>
    <t>2019-08-03</t>
    <phoneticPr fontId="35" type="noConversion"/>
  </si>
  <si>
    <t>2019-05</t>
    <phoneticPr fontId="35" type="noConversion"/>
  </si>
  <si>
    <t>2018-07</t>
    <phoneticPr fontId="35" type="noConversion"/>
  </si>
  <si>
    <t>2018-05</t>
    <phoneticPr fontId="35" type="noConversion"/>
  </si>
  <si>
    <t>신호지구</t>
    <phoneticPr fontId="35" type="noConversion"/>
  </si>
  <si>
    <t>명지주거단지지구</t>
    <phoneticPr fontId="35" type="noConversion"/>
  </si>
  <si>
    <t>2017-08-24</t>
    <phoneticPr fontId="35" type="noConversion"/>
  </si>
  <si>
    <t>-</t>
    <phoneticPr fontId="35" type="noConversion"/>
  </si>
  <si>
    <t>2017-11-09</t>
    <phoneticPr fontId="35" type="noConversion"/>
  </si>
  <si>
    <t>2017-11-27</t>
    <phoneticPr fontId="35" type="noConversion"/>
  </si>
  <si>
    <t>2022-05</t>
    <phoneticPr fontId="35" type="noConversion"/>
  </si>
  <si>
    <t>2017-12-15</t>
    <phoneticPr fontId="35" type="noConversion"/>
  </si>
  <si>
    <t>2018-07-04</t>
    <phoneticPr fontId="35" type="noConversion"/>
  </si>
  <si>
    <t>2018-11-29</t>
    <phoneticPr fontId="35" type="noConversion"/>
  </si>
  <si>
    <t>2018-01-11</t>
    <phoneticPr fontId="35" type="noConversion"/>
  </si>
  <si>
    <t>2018-07-25</t>
    <phoneticPr fontId="35" type="noConversion"/>
  </si>
  <si>
    <t>2018-12-27</t>
    <phoneticPr fontId="35" type="noConversion"/>
  </si>
  <si>
    <t>2017-12-07</t>
    <phoneticPr fontId="35" type="noConversion"/>
  </si>
  <si>
    <t>2021-03</t>
    <phoneticPr fontId="35" type="noConversion"/>
  </si>
  <si>
    <t>2017-06-02</t>
    <phoneticPr fontId="35" type="noConversion"/>
  </si>
  <si>
    <t>2017-06-22</t>
    <phoneticPr fontId="35" type="noConversion"/>
  </si>
  <si>
    <t>2017-07</t>
    <phoneticPr fontId="35" type="noConversion"/>
  </si>
  <si>
    <t>2018-05-02</t>
    <phoneticPr fontId="35" type="noConversion"/>
  </si>
  <si>
    <t>2017-03-10</t>
    <phoneticPr fontId="35" type="noConversion"/>
  </si>
  <si>
    <t>2017-03-29</t>
    <phoneticPr fontId="35" type="noConversion"/>
  </si>
  <si>
    <t>2017-10-26</t>
    <phoneticPr fontId="35" type="noConversion"/>
  </si>
  <si>
    <t>2012-06</t>
    <phoneticPr fontId="35" type="noConversion"/>
  </si>
  <si>
    <t>2012-07-04</t>
    <phoneticPr fontId="35" type="noConversion"/>
  </si>
  <si>
    <t>2015-10-20</t>
    <phoneticPr fontId="35" type="noConversion"/>
  </si>
  <si>
    <t>2015-11-05</t>
    <phoneticPr fontId="35" type="noConversion"/>
  </si>
  <si>
    <t>2018-04-30</t>
    <phoneticPr fontId="35" type="noConversion"/>
  </si>
  <si>
    <t>2017-09-22</t>
    <phoneticPr fontId="35" type="noConversion"/>
  </si>
  <si>
    <t>2017-09-07</t>
    <phoneticPr fontId="35" type="noConversion"/>
  </si>
  <si>
    <t>2016-02-25</t>
    <phoneticPr fontId="35" type="noConversion"/>
  </si>
  <si>
    <t>2016-03-11</t>
    <phoneticPr fontId="35" type="noConversion"/>
  </si>
  <si>
    <t>2019-04-16</t>
    <phoneticPr fontId="35" type="noConversion"/>
  </si>
  <si>
    <t>2017-09-28</t>
    <phoneticPr fontId="35" type="noConversion"/>
  </si>
  <si>
    <t>2017-09-12</t>
    <phoneticPr fontId="35" type="noConversion"/>
  </si>
  <si>
    <t>2017-04-06</t>
    <phoneticPr fontId="35" type="noConversion"/>
  </si>
  <si>
    <t>2017-04-20</t>
    <phoneticPr fontId="35" type="noConversion"/>
  </si>
  <si>
    <t>2017-09-27</t>
    <phoneticPr fontId="35" type="noConversion"/>
  </si>
  <si>
    <t>2017-09-19</t>
    <phoneticPr fontId="35" type="noConversion"/>
  </si>
  <si>
    <t>2018-07-11</t>
    <phoneticPr fontId="35" type="noConversion"/>
  </si>
  <si>
    <t>2020-06</t>
    <phoneticPr fontId="35" type="noConversion"/>
  </si>
  <si>
    <t>2020-08</t>
    <phoneticPr fontId="35" type="noConversion"/>
  </si>
  <si>
    <t>2017-10-12</t>
    <phoneticPr fontId="35" type="noConversion"/>
  </si>
  <si>
    <t>2018-06-20</t>
    <phoneticPr fontId="35" type="noConversion"/>
  </si>
  <si>
    <t>2018-07-31</t>
    <phoneticPr fontId="35" type="noConversion"/>
  </si>
  <si>
    <t>2018-08-23</t>
    <phoneticPr fontId="35" type="noConversion"/>
  </si>
  <si>
    <t>2018-09-19</t>
    <phoneticPr fontId="35" type="noConversion"/>
  </si>
  <si>
    <t>2018-10-17</t>
    <phoneticPr fontId="35" type="noConversion"/>
  </si>
  <si>
    <t>2022-07</t>
    <phoneticPr fontId="35" type="noConversion"/>
  </si>
  <si>
    <t>2017-08-25</t>
    <phoneticPr fontId="35" type="noConversion"/>
  </si>
  <si>
    <t>2017-09-14</t>
    <phoneticPr fontId="35" type="noConversion"/>
  </si>
  <si>
    <t>2019-05-13</t>
    <phoneticPr fontId="35" type="noConversion"/>
  </si>
  <si>
    <t>준공</t>
    <phoneticPr fontId="35" type="noConversion"/>
  </si>
  <si>
    <t>부암동</t>
    <phoneticPr fontId="35" type="noConversion"/>
  </si>
  <si>
    <t>부암동 80-7
(서면 지원 더 뷰 파크)</t>
    <phoneticPr fontId="35" type="noConversion"/>
  </si>
  <si>
    <t>지원건설㈜</t>
    <phoneticPr fontId="35" type="noConversion"/>
  </si>
  <si>
    <t>케이비부동산신탁㈜</t>
    <phoneticPr fontId="35" type="noConversion"/>
  </si>
  <si>
    <t>민간</t>
    <phoneticPr fontId="35" type="noConversion"/>
  </si>
  <si>
    <t>분양</t>
    <phoneticPr fontId="35" type="noConversion"/>
  </si>
  <si>
    <t>2019.04.18.</t>
    <phoneticPr fontId="35" type="noConversion"/>
  </si>
  <si>
    <t>2019.06.19.</t>
    <phoneticPr fontId="35" type="noConversion"/>
  </si>
  <si>
    <t>미준공</t>
    <phoneticPr fontId="35" type="noConversion"/>
  </si>
  <si>
    <t>해당없음</t>
    <phoneticPr fontId="35" type="noConversion"/>
  </si>
  <si>
    <t>소  계</t>
    <phoneticPr fontId="35" type="noConversion"/>
  </si>
  <si>
    <t>개금동</t>
    <phoneticPr fontId="35" type="noConversion"/>
  </si>
  <si>
    <t>개금동 523-27
(개금동 포르투나)</t>
    <phoneticPr fontId="35" type="noConversion"/>
  </si>
  <si>
    <t>기해종합
건설㈜</t>
    <phoneticPr fontId="35" type="noConversion"/>
  </si>
  <si>
    <t>현승산업개발㈜</t>
    <phoneticPr fontId="35" type="noConversion"/>
  </si>
  <si>
    <t>2019.05.28.</t>
    <phoneticPr fontId="35" type="noConversion"/>
  </si>
  <si>
    <t>수안동</t>
    <phoneticPr fontId="35" type="noConversion"/>
  </si>
  <si>
    <t>수안동 41-7번지 일원(경동리인타워2차)</t>
    <phoneticPr fontId="35" type="noConversion"/>
  </si>
  <si>
    <t>경동건설㈜</t>
    <phoneticPr fontId="35" type="noConversion"/>
  </si>
  <si>
    <t>청경건설주식회사</t>
    <phoneticPr fontId="35" type="noConversion"/>
  </si>
  <si>
    <t>84A</t>
    <phoneticPr fontId="35" type="noConversion"/>
  </si>
  <si>
    <t>제2종
일반주거지역,
준주거지역</t>
    <phoneticPr fontId="35" type="noConversion"/>
  </si>
  <si>
    <t>84B</t>
    <phoneticPr fontId="35" type="noConversion"/>
  </si>
  <si>
    <t>84C</t>
    <phoneticPr fontId="35" type="noConversion"/>
  </si>
  <si>
    <t>84D</t>
    <phoneticPr fontId="35" type="noConversion"/>
  </si>
  <si>
    <t>준공</t>
    <phoneticPr fontId="35" type="noConversion"/>
  </si>
  <si>
    <t>남천동</t>
    <phoneticPr fontId="35" type="noConversion"/>
  </si>
  <si>
    <t>남천동 503번지 일원
(남천 더샵 프레스티지)</t>
    <phoneticPr fontId="35" type="noConversion"/>
  </si>
  <si>
    <t>포스코</t>
    <phoneticPr fontId="35" type="noConversion"/>
  </si>
  <si>
    <t>남천2구역 주택재개발 정비사업조합</t>
    <phoneticPr fontId="35" type="noConversion"/>
  </si>
  <si>
    <t>민간</t>
    <phoneticPr fontId="35" type="noConversion"/>
  </si>
  <si>
    <t>분양</t>
    <phoneticPr fontId="35" type="noConversion"/>
  </si>
  <si>
    <t>59A</t>
    <phoneticPr fontId="35" type="noConversion"/>
  </si>
  <si>
    <t>2019-08-29</t>
    <phoneticPr fontId="35" type="noConversion"/>
  </si>
  <si>
    <t>2019-10-02</t>
    <phoneticPr fontId="35" type="noConversion"/>
  </si>
  <si>
    <t>2022-09</t>
    <phoneticPr fontId="35" type="noConversion"/>
  </si>
  <si>
    <t>미준공</t>
    <phoneticPr fontId="35" type="noConversion"/>
  </si>
  <si>
    <t>59B</t>
    <phoneticPr fontId="35" type="noConversion"/>
  </si>
  <si>
    <t>84A</t>
    <phoneticPr fontId="35" type="noConversion"/>
  </si>
  <si>
    <t>84B</t>
    <phoneticPr fontId="35" type="noConversion"/>
  </si>
  <si>
    <t>84C</t>
    <phoneticPr fontId="35" type="noConversion"/>
  </si>
  <si>
    <t>107A</t>
    <phoneticPr fontId="35" type="noConversion"/>
  </si>
  <si>
    <t>107B</t>
    <phoneticPr fontId="35" type="noConversion"/>
  </si>
  <si>
    <t>소  계</t>
    <phoneticPr fontId="35" type="noConversion"/>
  </si>
  <si>
    <t>괴정동</t>
    <phoneticPr fontId="35" type="noConversion"/>
  </si>
  <si>
    <t>부산광역시 사하구 괴정동 1208번지 외 503필지(힐스테이트)</t>
    <phoneticPr fontId="35" type="noConversion"/>
  </si>
  <si>
    <t>민간</t>
    <phoneticPr fontId="35" type="noConversion"/>
  </si>
  <si>
    <t>분양</t>
    <phoneticPr fontId="35" type="noConversion"/>
  </si>
  <si>
    <t>2019-11</t>
    <phoneticPr fontId="35" type="noConversion"/>
  </si>
  <si>
    <t xml:space="preserve">2022-12 </t>
    <phoneticPr fontId="35" type="noConversion"/>
  </si>
  <si>
    <t>84A-1</t>
  </si>
  <si>
    <t>소  계</t>
    <phoneticPr fontId="35" type="noConversion"/>
  </si>
  <si>
    <t>부암동</t>
    <phoneticPr fontId="35" type="noConversion"/>
  </si>
  <si>
    <t>부암동 304-14
(시민공원일동미라주시티)</t>
    <phoneticPr fontId="35" type="noConversion"/>
  </si>
  <si>
    <t>㈜일동</t>
    <phoneticPr fontId="35" type="noConversion"/>
  </si>
  <si>
    <t>미라주건설㈜</t>
    <phoneticPr fontId="35" type="noConversion"/>
  </si>
  <si>
    <t>민간</t>
    <phoneticPr fontId="35" type="noConversion"/>
  </si>
  <si>
    <t>분양</t>
    <phoneticPr fontId="35" type="noConversion"/>
  </si>
  <si>
    <t>2019.12.26.</t>
    <phoneticPr fontId="35" type="noConversion"/>
  </si>
  <si>
    <t>2019.12.27.</t>
    <phoneticPr fontId="35" type="noConversion"/>
  </si>
  <si>
    <t>2022.01.</t>
    <phoneticPr fontId="35" type="noConversion"/>
  </si>
  <si>
    <t>미준공</t>
    <phoneticPr fontId="35" type="noConversion"/>
  </si>
  <si>
    <t>해당없음</t>
    <phoneticPr fontId="35" type="noConversion"/>
  </si>
  <si>
    <t>소  계</t>
    <phoneticPr fontId="35" type="noConversion"/>
  </si>
  <si>
    <t>㈜경동소재,
경동건설㈜</t>
    <phoneticPr fontId="35" type="noConversion"/>
  </si>
  <si>
    <t>66(61.65㎡)</t>
    <phoneticPr fontId="35" type="noConversion"/>
  </si>
  <si>
    <t>69(68.51㎡)</t>
    <phoneticPr fontId="35" type="noConversion"/>
  </si>
  <si>
    <t>70(68.83㎡)</t>
    <phoneticPr fontId="35" type="noConversion"/>
  </si>
  <si>
    <t>80(73.47㎡)</t>
    <phoneticPr fontId="35" type="noConversion"/>
  </si>
  <si>
    <t>82(73.47㎡)</t>
    <phoneticPr fontId="35" type="noConversion"/>
  </si>
  <si>
    <t>75(73.67㎡)</t>
    <phoneticPr fontId="35" type="noConversion"/>
  </si>
  <si>
    <t>77(75.88㎡)</t>
    <phoneticPr fontId="35" type="noConversion"/>
  </si>
  <si>
    <t>84A(78.36㎡)</t>
    <phoneticPr fontId="35" type="noConversion"/>
  </si>
  <si>
    <t>84B(84.98㎡)</t>
    <phoneticPr fontId="35" type="noConversion"/>
  </si>
  <si>
    <t>신평동</t>
    <phoneticPr fontId="35" type="noConversion"/>
  </si>
  <si>
    <t>부산광역시 사하구 신평동 383번지 일원 (사하 코오롱하늘채)</t>
    <phoneticPr fontId="35" type="noConversion"/>
  </si>
  <si>
    <t>코오롱글로벌㈜</t>
    <phoneticPr fontId="35" type="noConversion"/>
  </si>
  <si>
    <t>민간</t>
    <phoneticPr fontId="35" type="noConversion"/>
  </si>
  <si>
    <t>분양</t>
    <phoneticPr fontId="35" type="noConversion"/>
  </si>
  <si>
    <t>59.9307A</t>
    <phoneticPr fontId="35" type="noConversion"/>
  </si>
  <si>
    <t>특별공급 : 2019-12-10(화)
1순위 : 2019-12-11(수)
2순위 : 2019-12-12(목)</t>
    <phoneticPr fontId="35" type="noConversion"/>
  </si>
  <si>
    <t>2020-01-02</t>
    <phoneticPr fontId="35" type="noConversion"/>
  </si>
  <si>
    <t>2022-01</t>
    <phoneticPr fontId="35" type="noConversion"/>
  </si>
  <si>
    <t>59.9513B</t>
    <phoneticPr fontId="35" type="noConversion"/>
  </si>
  <si>
    <t>소  계</t>
    <phoneticPr fontId="35" type="noConversion"/>
  </si>
  <si>
    <t>명륜동</t>
  </si>
  <si>
    <t>명륜동 796번지(명륜자이)</t>
  </si>
  <si>
    <t>지에스건설㈜</t>
  </si>
  <si>
    <t>명륜4구역 주택재개발 정비사업 조합</t>
  </si>
  <si>
    <t>45A</t>
  </si>
  <si>
    <t>2016.9.20.</t>
  </si>
  <si>
    <t>2019.9.8.</t>
  </si>
  <si>
    <t>2019.2.25.</t>
  </si>
  <si>
    <t xml:space="preserve">준공 </t>
  </si>
  <si>
    <t>제3종일반주거지역,일반상업지역</t>
  </si>
  <si>
    <t>45B</t>
  </si>
  <si>
    <t>59D</t>
  </si>
  <si>
    <t>59E</t>
  </si>
  <si>
    <t>59F</t>
  </si>
  <si>
    <t>온천동 1842 (온천삼정더베스트)</t>
  </si>
  <si>
    <t xml:space="preserve">㈜삼정 </t>
  </si>
  <si>
    <t>㈜우앤리디피엠</t>
  </si>
  <si>
    <t>2019.7.6.</t>
  </si>
  <si>
    <t>2016.7.13.</t>
  </si>
  <si>
    <t>2019.9.30.</t>
  </si>
  <si>
    <t>문현동</t>
    <phoneticPr fontId="35" type="noConversion"/>
  </si>
  <si>
    <t>1191번지 일원(부산 오션 파라곤)</t>
    <phoneticPr fontId="35" type="noConversion"/>
  </si>
  <si>
    <t>㈜동양건설</t>
    <phoneticPr fontId="35" type="noConversion"/>
  </si>
  <si>
    <t>오션힐    지역주택조합</t>
    <phoneticPr fontId="35" type="noConversion"/>
  </si>
  <si>
    <t>민간</t>
    <phoneticPr fontId="35" type="noConversion"/>
  </si>
  <si>
    <t>분양</t>
    <phoneticPr fontId="35" type="noConversion"/>
  </si>
  <si>
    <t>2019-11-29</t>
    <phoneticPr fontId="35" type="noConversion"/>
  </si>
  <si>
    <t>2022-09       (예정)</t>
    <phoneticPr fontId="35" type="noConversion"/>
  </si>
  <si>
    <t>미준공</t>
    <phoneticPr fontId="35" type="noConversion"/>
  </si>
  <si>
    <t>소  계</t>
    <phoneticPr fontId="35" type="noConversion"/>
  </si>
  <si>
    <t>기장읍</t>
    <phoneticPr fontId="35" type="noConversion"/>
  </si>
  <si>
    <t>교리 279-2 외 20
(기장 유림노르웨이 숲)</t>
    <phoneticPr fontId="35" type="noConversion"/>
  </si>
  <si>
    <t>유림종합
건설</t>
    <phoneticPr fontId="35" type="noConversion"/>
  </si>
  <si>
    <t>아시아신탁
주식회사</t>
    <phoneticPr fontId="35" type="noConversion"/>
  </si>
  <si>
    <t>민간</t>
    <phoneticPr fontId="35" type="noConversion"/>
  </si>
  <si>
    <t>분양</t>
    <phoneticPr fontId="35" type="noConversion"/>
  </si>
  <si>
    <t>2020-01-07</t>
    <phoneticPr fontId="35" type="noConversion"/>
  </si>
  <si>
    <t>2020-01-21</t>
    <phoneticPr fontId="35" type="noConversion"/>
  </si>
  <si>
    <t>2021-05-01</t>
    <phoneticPr fontId="35" type="noConversion"/>
  </si>
  <si>
    <t>미준공</t>
    <phoneticPr fontId="35" type="noConversion"/>
  </si>
  <si>
    <t>소  계</t>
    <phoneticPr fontId="35" type="noConversion"/>
  </si>
  <si>
    <t>2020-07</t>
    <phoneticPr fontId="35" type="noConversion"/>
  </si>
  <si>
    <t>2021-03</t>
    <phoneticPr fontId="35" type="noConversion"/>
  </si>
  <si>
    <t>미준공</t>
    <phoneticPr fontId="35" type="noConversion"/>
  </si>
  <si>
    <t>2011-11</t>
    <phoneticPr fontId="35" type="noConversion"/>
  </si>
  <si>
    <t>준공</t>
    <phoneticPr fontId="35" type="noConversion"/>
  </si>
  <si>
    <t>2018-02</t>
    <phoneticPr fontId="35" type="noConversion"/>
  </si>
  <si>
    <t>2019-11</t>
    <phoneticPr fontId="35" type="noConversion"/>
  </si>
  <si>
    <t>준공</t>
    <phoneticPr fontId="35" type="noConversion"/>
  </si>
  <si>
    <t>미준공</t>
    <phoneticPr fontId="35" type="noConversion"/>
  </si>
  <si>
    <t>준공</t>
    <phoneticPr fontId="35" type="noConversion"/>
  </si>
  <si>
    <t>2019.7.19</t>
    <phoneticPr fontId="35" type="noConversion"/>
  </si>
  <si>
    <t>2019.05.09</t>
    <phoneticPr fontId="35" type="noConversion"/>
  </si>
  <si>
    <t>2021.08</t>
    <phoneticPr fontId="35" type="noConversion"/>
  </si>
  <si>
    <t>2019.7.24</t>
    <phoneticPr fontId="35" type="noConversion"/>
  </si>
  <si>
    <t>코리아신탁㈜</t>
    <phoneticPr fontId="35" type="noConversion"/>
  </si>
  <si>
    <t>82(82.87㎡)</t>
    <phoneticPr fontId="35" type="noConversion"/>
  </si>
  <si>
    <t>84A(84.97㎡)</t>
    <phoneticPr fontId="35" type="noConversion"/>
  </si>
  <si>
    <t>84B(84.66㎡)</t>
    <phoneticPr fontId="35" type="noConversion"/>
  </si>
  <si>
    <t>2015-05-14</t>
    <phoneticPr fontId="35" type="noConversion"/>
  </si>
  <si>
    <t>2015-06-04</t>
    <phoneticPr fontId="35" type="noConversion"/>
  </si>
  <si>
    <t>2018-07</t>
    <phoneticPr fontId="35" type="noConversion"/>
  </si>
  <si>
    <t>2018-06</t>
    <phoneticPr fontId="35" type="noConversion"/>
  </si>
  <si>
    <t>2018-07-19</t>
    <phoneticPr fontId="35" type="noConversion"/>
  </si>
  <si>
    <t>2021-12</t>
    <phoneticPr fontId="35" type="noConversion"/>
  </si>
  <si>
    <t>2018-09-11</t>
    <phoneticPr fontId="35" type="noConversion"/>
  </si>
  <si>
    <t>2018-10-05</t>
    <phoneticPr fontId="35" type="noConversion"/>
  </si>
  <si>
    <t>2023-01</t>
    <phoneticPr fontId="35" type="noConversion"/>
  </si>
  <si>
    <t>2018-09-27</t>
    <phoneticPr fontId="35" type="noConversion"/>
  </si>
  <si>
    <t>2018-10-26</t>
    <phoneticPr fontId="35" type="noConversion"/>
  </si>
  <si>
    <t>207.5.19.</t>
    <phoneticPr fontId="35" type="noConversion"/>
  </si>
  <si>
    <t>2017.6.9.</t>
    <phoneticPr fontId="35" type="noConversion"/>
  </si>
  <si>
    <t>2020.12.</t>
    <phoneticPr fontId="35" type="noConversion"/>
  </si>
  <si>
    <t>일반상업지역, 방화지구</t>
  </si>
  <si>
    <t>2018-11-21</t>
  </si>
  <si>
    <t>2021-11</t>
  </si>
  <si>
    <t>중동</t>
    <phoneticPr fontId="35" type="noConversion"/>
  </si>
  <si>
    <t>성아종합
건설</t>
    <phoneticPr fontId="35" type="noConversion"/>
  </si>
  <si>
    <t>럭키개발</t>
    <phoneticPr fontId="35" type="noConversion"/>
  </si>
  <si>
    <t>민간</t>
    <phoneticPr fontId="35" type="noConversion"/>
  </si>
  <si>
    <t>분양</t>
    <phoneticPr fontId="35" type="noConversion"/>
  </si>
  <si>
    <t>49.9826A</t>
    <phoneticPr fontId="35" type="noConversion"/>
  </si>
  <si>
    <t>2019-01-03</t>
    <phoneticPr fontId="35" type="noConversion"/>
  </si>
  <si>
    <t>2019-01-23</t>
    <phoneticPr fontId="35" type="noConversion"/>
  </si>
  <si>
    <t>2019-12</t>
    <phoneticPr fontId="35" type="noConversion"/>
  </si>
  <si>
    <t>준공</t>
    <phoneticPr fontId="35" type="noConversion"/>
  </si>
  <si>
    <t>49.9826B</t>
    <phoneticPr fontId="35" type="noConversion"/>
  </si>
  <si>
    <t>74.4445A</t>
    <phoneticPr fontId="35" type="noConversion"/>
  </si>
  <si>
    <t>74.5413B</t>
    <phoneticPr fontId="35" type="noConversion"/>
  </si>
  <si>
    <t>84.1614A</t>
    <phoneticPr fontId="35" type="noConversion"/>
  </si>
  <si>
    <t>84.8491B</t>
    <phoneticPr fontId="35" type="noConversion"/>
  </si>
  <si>
    <t>소  계</t>
    <phoneticPr fontId="35" type="noConversion"/>
  </si>
  <si>
    <t>대연동</t>
    <phoneticPr fontId="35" type="noConversion"/>
  </si>
  <si>
    <t>207-2번지 일원
(삼정그린코아 더베스트)</t>
    <phoneticPr fontId="35" type="noConversion"/>
  </si>
  <si>
    <t>㈜삼정건설</t>
    <phoneticPr fontId="35" type="noConversion"/>
  </si>
  <si>
    <t>㈜위드워킹</t>
    <phoneticPr fontId="35" type="noConversion"/>
  </si>
  <si>
    <t>민간</t>
    <phoneticPr fontId="35" type="noConversion"/>
  </si>
  <si>
    <t>분양</t>
    <phoneticPr fontId="35" type="noConversion"/>
  </si>
  <si>
    <t>2020.03.18.</t>
    <phoneticPr fontId="35" type="noConversion"/>
  </si>
  <si>
    <t>미준공</t>
    <phoneticPr fontId="35" type="noConversion"/>
  </si>
  <si>
    <t>소  계</t>
    <phoneticPr fontId="35" type="noConversion"/>
  </si>
  <si>
    <t>2022-11 (예정)</t>
    <phoneticPr fontId="35" type="noConversion"/>
  </si>
  <si>
    <t>2020-02-26 
~ 2020-02-28</t>
    <phoneticPr fontId="35" type="noConversion"/>
  </si>
  <si>
    <t>준공</t>
    <phoneticPr fontId="35" type="noConversion"/>
  </si>
  <si>
    <t>2020-06</t>
    <phoneticPr fontId="35" type="noConversion"/>
  </si>
  <si>
    <t>2020.06</t>
    <phoneticPr fontId="35" type="noConversion"/>
  </si>
  <si>
    <t>청학동</t>
    <phoneticPr fontId="35" type="noConversion"/>
  </si>
  <si>
    <t>59 외 9필지
(청학 우성스마트시티·뷰)</t>
    <phoneticPr fontId="35" type="noConversion"/>
  </si>
  <si>
    <t>㈜우성종합건설</t>
    <phoneticPr fontId="35" type="noConversion"/>
  </si>
  <si>
    <t>민간</t>
    <phoneticPr fontId="35" type="noConversion"/>
  </si>
  <si>
    <t>분양</t>
    <phoneticPr fontId="35" type="noConversion"/>
  </si>
  <si>
    <t>2020-05-19</t>
    <phoneticPr fontId="35" type="noConversion"/>
  </si>
  <si>
    <t>2020-06-10</t>
    <phoneticPr fontId="35" type="noConversion"/>
  </si>
  <si>
    <t>2022-05</t>
    <phoneticPr fontId="35" type="noConversion"/>
  </si>
  <si>
    <t>미준공</t>
    <phoneticPr fontId="35" type="noConversion"/>
  </si>
  <si>
    <t>소  계</t>
    <phoneticPr fontId="35" type="noConversion"/>
  </si>
  <si>
    <t>㈜효산개발</t>
    <phoneticPr fontId="35" type="noConversion"/>
  </si>
  <si>
    <r>
      <t>6</t>
    </r>
    <r>
      <rPr>
        <sz val="11"/>
        <color rgb="FF000000"/>
        <rFont val="돋움"/>
        <family val="3"/>
        <charset val="129"/>
      </rPr>
      <t>7A</t>
    </r>
    <phoneticPr fontId="35" type="noConversion"/>
  </si>
  <si>
    <t>68B</t>
    <phoneticPr fontId="35" type="noConversion"/>
  </si>
  <si>
    <r>
      <t>6</t>
    </r>
    <r>
      <rPr>
        <sz val="11"/>
        <color rgb="FF000000"/>
        <rFont val="돋움"/>
        <family val="3"/>
        <charset val="129"/>
      </rPr>
      <t>4C</t>
    </r>
    <phoneticPr fontId="35" type="noConversion"/>
  </si>
  <si>
    <r>
      <t>6</t>
    </r>
    <r>
      <rPr>
        <sz val="11"/>
        <color rgb="FF000000"/>
        <rFont val="돋움"/>
        <family val="3"/>
        <charset val="129"/>
      </rPr>
      <t>4D</t>
    </r>
    <phoneticPr fontId="35" type="noConversion"/>
  </si>
  <si>
    <r>
      <t xml:space="preserve">온천동 </t>
    </r>
    <r>
      <rPr>
        <sz val="11"/>
        <color rgb="FF000000"/>
        <rFont val="돋움"/>
        <family val="3"/>
        <charset val="129"/>
      </rPr>
      <t>1249-2</t>
    </r>
    <r>
      <rPr>
        <sz val="11"/>
        <color rgb="FF000000"/>
        <rFont val="돋움"/>
        <family val="3"/>
        <charset val="129"/>
      </rPr>
      <t xml:space="preserve"> (동래효산벨뷰)</t>
    </r>
    <phoneticPr fontId="35" type="noConversion"/>
  </si>
  <si>
    <r>
      <t>2020.4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24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</si>
  <si>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r>
      <t>2</t>
    </r>
    <r>
      <rPr>
        <sz val="11"/>
        <color rgb="FF000000"/>
        <rFont val="돋움"/>
        <family val="3"/>
        <charset val="129"/>
      </rPr>
      <t>020.5.25.</t>
    </r>
    <phoneticPr fontId="35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</si>
  <si>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8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31.</t>
    </r>
    <phoneticPr fontId="35" type="noConversion"/>
  </si>
  <si>
    <r>
      <t>일반상업지역,</t>
    </r>
    <r>
      <rPr>
        <sz val="11"/>
        <color rgb="FF000000"/>
        <rFont val="돋움"/>
        <family val="3"/>
        <charset val="129"/>
      </rPr>
      <t xml:space="preserve"> 방화지구</t>
    </r>
    <phoneticPr fontId="35" type="noConversion"/>
  </si>
  <si>
    <r>
      <t>온천동 147-6</t>
    </r>
    <r>
      <rPr>
        <sz val="11"/>
        <color rgb="FF000000"/>
        <rFont val="돋움"/>
        <family val="3"/>
        <charset val="129"/>
      </rPr>
      <t xml:space="preserve"> (</t>
    </r>
    <r>
      <rPr>
        <sz val="11"/>
        <color rgb="FF000000"/>
        <rFont val="돋움"/>
        <family val="3"/>
        <charset val="129"/>
      </rPr>
      <t>온천시장 정비사업</t>
    </r>
    <r>
      <rPr>
        <sz val="11"/>
        <color rgb="FF000000"/>
        <rFont val="돋움"/>
        <family val="3"/>
        <charset val="129"/>
      </rPr>
      <t>)</t>
    </r>
    <phoneticPr fontId="35" type="noConversion"/>
  </si>
  <si>
    <t>㈜포스코건설</t>
    <phoneticPr fontId="35" type="noConversion"/>
  </si>
  <si>
    <t>온천시장정비사업조합</t>
    <phoneticPr fontId="35" type="noConversion"/>
  </si>
  <si>
    <t>37A</t>
    <phoneticPr fontId="35" type="noConversion"/>
  </si>
  <si>
    <r>
      <t>2020.1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14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</si>
  <si>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t>2020.1.16.</t>
    <phoneticPr fontId="35" type="noConversion"/>
  </si>
  <si>
    <r>
      <t>2023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</si>
  <si>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t>미준공</t>
    <phoneticPr fontId="35" type="noConversion"/>
  </si>
  <si>
    <t>일반상업지역, 방화지구</t>
    <phoneticPr fontId="35" type="noConversion"/>
  </si>
  <si>
    <t>37B</t>
    <phoneticPr fontId="35" type="noConversion"/>
  </si>
  <si>
    <t>49A</t>
    <phoneticPr fontId="35" type="noConversion"/>
  </si>
  <si>
    <t>49B</t>
    <phoneticPr fontId="35" type="noConversion"/>
  </si>
  <si>
    <r>
      <t>사직동 1058번지 일원</t>
    </r>
    <r>
      <rPr>
        <sz val="11"/>
        <color rgb="FF000000"/>
        <rFont val="돋움"/>
        <family val="3"/>
        <charset val="129"/>
      </rPr>
      <t xml:space="preserve">
(</t>
    </r>
    <r>
      <rPr>
        <sz val="11"/>
        <color rgb="FF000000"/>
        <rFont val="돋움"/>
        <family val="3"/>
        <charset val="129"/>
      </rPr>
      <t>쌍용 더 플래티넘 사직아시아드</t>
    </r>
    <r>
      <rPr>
        <sz val="11"/>
        <color rgb="FF000000"/>
        <rFont val="돋움"/>
        <family val="3"/>
        <charset val="129"/>
      </rPr>
      <t>)</t>
    </r>
    <phoneticPr fontId="35" type="noConversion"/>
  </si>
  <si>
    <t>쌍용건설㈜</t>
    <phoneticPr fontId="35" type="noConversion"/>
  </si>
  <si>
    <t>사직아시아드지역주택조합</t>
    <phoneticPr fontId="35" type="noConversion"/>
  </si>
  <si>
    <t>2020.6.3.</t>
    <phoneticPr fontId="35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</si>
  <si>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</si>
  <si>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</si>
  <si>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t>준공</t>
    <phoneticPr fontId="35" type="noConversion"/>
  </si>
  <si>
    <t>준주거지역, 지구단위계획구역</t>
    <phoneticPr fontId="35" type="noConversion"/>
  </si>
  <si>
    <t>84A</t>
    <phoneticPr fontId="35" type="noConversion"/>
  </si>
  <si>
    <r>
      <t>8</t>
    </r>
    <r>
      <rPr>
        <sz val="11"/>
        <color rgb="FF000000"/>
        <rFont val="돋움"/>
        <family val="3"/>
        <charset val="129"/>
      </rPr>
      <t>4B</t>
    </r>
    <phoneticPr fontId="35" type="noConversion"/>
  </si>
  <si>
    <r>
      <t>8</t>
    </r>
    <r>
      <rPr>
        <sz val="11"/>
        <color rgb="FF000000"/>
        <rFont val="돋움"/>
        <family val="3"/>
        <charset val="129"/>
      </rPr>
      <t>4C</t>
    </r>
    <phoneticPr fontId="35" type="noConversion"/>
  </si>
  <si>
    <r>
      <t>8</t>
    </r>
    <r>
      <rPr>
        <sz val="11"/>
        <color rgb="FF000000"/>
        <rFont val="돋움"/>
        <family val="3"/>
        <charset val="129"/>
      </rPr>
      <t>4D</t>
    </r>
    <phoneticPr fontId="35" type="noConversion"/>
  </si>
  <si>
    <t>거제동</t>
    <phoneticPr fontId="35" type="noConversion"/>
  </si>
  <si>
    <t>거제동 860-1번지 일원
(쌍용 더 플래티넘 거제아시아드)</t>
    <phoneticPr fontId="35" type="noConversion"/>
  </si>
  <si>
    <t>쌍용건설</t>
    <phoneticPr fontId="35" type="noConversion"/>
  </si>
  <si>
    <t>거제동
지역주택조합</t>
    <phoneticPr fontId="35" type="noConversion"/>
  </si>
  <si>
    <t>민간</t>
    <phoneticPr fontId="35" type="noConversion"/>
  </si>
  <si>
    <t>분양</t>
    <phoneticPr fontId="35" type="noConversion"/>
  </si>
  <si>
    <t>2020-06-11</t>
    <phoneticPr fontId="35" type="noConversion"/>
  </si>
  <si>
    <t>2020-07-02</t>
    <phoneticPr fontId="35" type="noConversion"/>
  </si>
  <si>
    <t>2023-01</t>
    <phoneticPr fontId="35" type="noConversion"/>
  </si>
  <si>
    <r>
      <t>온천동 182</t>
    </r>
    <r>
      <rPr>
        <sz val="11"/>
        <color rgb="FF000000"/>
        <rFont val="돋움"/>
        <family val="3"/>
        <charset val="129"/>
      </rPr>
      <t>-</t>
    </r>
    <r>
      <rPr>
        <sz val="11"/>
        <color rgb="FF000000"/>
        <rFont val="돋움"/>
        <family val="3"/>
        <charset val="129"/>
      </rPr>
      <t>9</t>
    </r>
    <r>
      <rPr>
        <sz val="11"/>
        <color rgb="FF000000"/>
        <rFont val="돋움"/>
        <family val="3"/>
        <charset val="129"/>
      </rPr>
      <t>번지 일원
(</t>
    </r>
    <r>
      <rPr>
        <sz val="11"/>
        <color rgb="FF000000"/>
        <rFont val="돋움"/>
        <family val="3"/>
        <charset val="129"/>
      </rPr>
      <t>이안 동래 센트럴시티</t>
    </r>
    <r>
      <rPr>
        <sz val="11"/>
        <color rgb="FF000000"/>
        <rFont val="돋움"/>
        <family val="3"/>
        <charset val="129"/>
      </rPr>
      <t>)</t>
    </r>
    <phoneticPr fontId="35" type="noConversion"/>
  </si>
  <si>
    <t>대우산업개발㈜
㈜신태양건설</t>
    <phoneticPr fontId="35" type="noConversion"/>
  </si>
  <si>
    <t>㈜하나자산신탁
㈜동래온천관광호텔</t>
    <phoneticPr fontId="35" type="noConversion"/>
  </si>
  <si>
    <r>
      <t>2</t>
    </r>
    <r>
      <rPr>
        <sz val="11"/>
        <color rgb="FF000000"/>
        <rFont val="돋움"/>
        <family val="3"/>
        <charset val="129"/>
      </rPr>
      <t>020.6.26.</t>
    </r>
    <phoneticPr fontId="35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</si>
  <si>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16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</si>
  <si>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r>
      <t>20</t>
    </r>
    <r>
      <rPr>
        <sz val="11"/>
        <color rgb="FF000000"/>
        <rFont val="돋움"/>
        <family val="3"/>
        <charset val="129"/>
      </rPr>
      <t>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9</t>
    </r>
    <r>
      <rPr>
        <sz val="11"/>
        <color rgb="FF000000"/>
        <rFont val="돋움"/>
        <family val="3"/>
        <charset val="129"/>
      </rPr>
      <t>.</t>
    </r>
    <phoneticPr fontId="35" type="noConversion"/>
  </si>
  <si>
    <t>일반상업지역,
방화지구</t>
  </si>
  <si>
    <r>
      <t>6</t>
    </r>
    <r>
      <rPr>
        <sz val="11"/>
        <color rgb="FF000000"/>
        <rFont val="돋움"/>
        <family val="3"/>
        <charset val="129"/>
      </rPr>
      <t>1A</t>
    </r>
    <phoneticPr fontId="35" type="noConversion"/>
  </si>
  <si>
    <r>
      <t>6</t>
    </r>
    <r>
      <rPr>
        <sz val="11"/>
        <color rgb="FF000000"/>
        <rFont val="돋움"/>
        <family val="3"/>
        <charset val="129"/>
      </rPr>
      <t>1B</t>
    </r>
    <phoneticPr fontId="35" type="noConversion"/>
  </si>
  <si>
    <t>준공</t>
    <phoneticPr fontId="35" type="noConversion"/>
  </si>
  <si>
    <t>2020-07-29</t>
    <phoneticPr fontId="35" type="noConversion"/>
  </si>
  <si>
    <t>2020-02</t>
    <phoneticPr fontId="35" type="noConversion"/>
  </si>
  <si>
    <t>경제자유구역</t>
    <phoneticPr fontId="35" type="noConversion"/>
  </si>
  <si>
    <t>민락동</t>
    <phoneticPr fontId="35" type="noConversion"/>
  </si>
  <si>
    <t>민락동 184-2번지 일원
(광안리슈빌DS)</t>
    <phoneticPr fontId="35" type="noConversion"/>
  </si>
  <si>
    <t>동성건설㈜</t>
    <phoneticPr fontId="35" type="noConversion"/>
  </si>
  <si>
    <t>KB부동산
신탁㈜</t>
    <phoneticPr fontId="35" type="noConversion"/>
  </si>
  <si>
    <t>민간</t>
    <phoneticPr fontId="35" type="noConversion"/>
  </si>
  <si>
    <t>분양</t>
    <phoneticPr fontId="35" type="noConversion"/>
  </si>
  <si>
    <t>68.9534A</t>
    <phoneticPr fontId="35" type="noConversion"/>
  </si>
  <si>
    <t>2019-06-28</t>
    <phoneticPr fontId="35" type="noConversion"/>
  </si>
  <si>
    <t>2019-07-31</t>
    <phoneticPr fontId="35" type="noConversion"/>
  </si>
  <si>
    <t>2021-09</t>
    <phoneticPr fontId="35" type="noConversion"/>
  </si>
  <si>
    <t>미준공</t>
    <phoneticPr fontId="35" type="noConversion"/>
  </si>
  <si>
    <t>68.9534B</t>
    <phoneticPr fontId="35" type="noConversion"/>
  </si>
  <si>
    <t>76.0609A</t>
    <phoneticPr fontId="35" type="noConversion"/>
  </si>
  <si>
    <t>76.0609B</t>
    <phoneticPr fontId="35" type="noConversion"/>
  </si>
  <si>
    <t>76.5645C</t>
    <phoneticPr fontId="35" type="noConversion"/>
  </si>
  <si>
    <t>76.5645D</t>
    <phoneticPr fontId="35" type="noConversion"/>
  </si>
  <si>
    <t>77.9580A</t>
    <phoneticPr fontId="35" type="noConversion"/>
  </si>
  <si>
    <t>77.9580B</t>
    <phoneticPr fontId="35" type="noConversion"/>
  </si>
  <si>
    <t>소  계</t>
    <phoneticPr fontId="35" type="noConversion"/>
  </si>
  <si>
    <t>㈜우성
종합건설</t>
    <phoneticPr fontId="35" type="noConversion"/>
  </si>
  <si>
    <t>남천동</t>
    <phoneticPr fontId="35" type="noConversion"/>
  </si>
  <si>
    <t>남천동 556-7
(남천우성스마트시티뷰)</t>
    <phoneticPr fontId="35" type="noConversion"/>
  </si>
  <si>
    <t>2020-05-23</t>
    <phoneticPr fontId="35" type="noConversion"/>
  </si>
  <si>
    <t>2020-06-24</t>
    <phoneticPr fontId="35" type="noConversion"/>
  </si>
  <si>
    <t>2020-05-21</t>
    <phoneticPr fontId="35" type="noConversion"/>
  </si>
  <si>
    <t>준공</t>
    <phoneticPr fontId="35" type="noConversion"/>
  </si>
  <si>
    <t>주식회사
삼정기업</t>
    <phoneticPr fontId="35" type="noConversion"/>
  </si>
  <si>
    <t>세화아파트 소규모재건축사업조합</t>
    <phoneticPr fontId="35" type="noConversion"/>
  </si>
  <si>
    <t>민간</t>
    <phoneticPr fontId="35" type="noConversion"/>
  </si>
  <si>
    <t>분양</t>
    <phoneticPr fontId="35" type="noConversion"/>
  </si>
  <si>
    <t>-</t>
    <phoneticPr fontId="35" type="noConversion"/>
  </si>
  <si>
    <t>㈜SK건설</t>
    <phoneticPr fontId="35" type="noConversion"/>
  </si>
  <si>
    <t>연산지역주택조합</t>
    <phoneticPr fontId="35" type="noConversion"/>
  </si>
  <si>
    <t>연산동</t>
    <phoneticPr fontId="35" type="noConversion"/>
  </si>
  <si>
    <t>연산동 1507-1번지 일원
(시청역 삼정그린코아 포레스트)</t>
    <phoneticPr fontId="35" type="noConversion"/>
  </si>
  <si>
    <t>2023-01</t>
    <phoneticPr fontId="35" type="noConversion"/>
  </si>
  <si>
    <t>미준공</t>
    <phoneticPr fontId="35" type="noConversion"/>
  </si>
  <si>
    <t>2023-01</t>
  </si>
  <si>
    <t>연산동 1325-4번지 일원
(연제 SK VIEW Central)</t>
    <phoneticPr fontId="35" type="noConversion"/>
  </si>
  <si>
    <t>2023-07</t>
    <phoneticPr fontId="35" type="noConversion"/>
  </si>
  <si>
    <t>준공</t>
    <phoneticPr fontId="35" type="noConversion"/>
  </si>
  <si>
    <t>미준공</t>
    <phoneticPr fontId="35" type="noConversion"/>
  </si>
  <si>
    <t>준공</t>
    <phoneticPr fontId="35" type="noConversion"/>
  </si>
  <si>
    <t>괴정동</t>
    <phoneticPr fontId="35" type="noConversion"/>
  </si>
  <si>
    <t>부산광역시 사하구 괴정동 1283번지
(신동아파밀리에)</t>
    <phoneticPr fontId="35" type="noConversion"/>
  </si>
  <si>
    <t>신동아건설</t>
    <phoneticPr fontId="35" type="noConversion"/>
  </si>
  <si>
    <t>괴정지구지역주택조합</t>
    <phoneticPr fontId="35" type="noConversion"/>
  </si>
  <si>
    <t>민간</t>
    <phoneticPr fontId="35" type="noConversion"/>
  </si>
  <si>
    <t>분양</t>
    <phoneticPr fontId="35" type="noConversion"/>
  </si>
  <si>
    <t>2020.09.10 ~
2020.09.14</t>
    <phoneticPr fontId="35" type="noConversion"/>
  </si>
  <si>
    <t>2020-10</t>
    <phoneticPr fontId="35" type="noConversion"/>
  </si>
  <si>
    <t>소  계</t>
    <phoneticPr fontId="35" type="noConversion"/>
  </si>
  <si>
    <t>미준공</t>
    <phoneticPr fontId="35" type="noConversion"/>
  </si>
  <si>
    <t>2020-10-02</t>
    <phoneticPr fontId="35" type="noConversion"/>
  </si>
  <si>
    <t>준공</t>
    <phoneticPr fontId="35" type="noConversion"/>
  </si>
  <si>
    <t>2020-07</t>
    <phoneticPr fontId="35" type="noConversion"/>
  </si>
  <si>
    <t>준공</t>
    <phoneticPr fontId="35" type="noConversion"/>
  </si>
  <si>
    <t>동삼동</t>
    <phoneticPr fontId="35" type="noConversion"/>
  </si>
  <si>
    <t>383-1번지 일원
(오션라이프 에일린의 뜰)</t>
    <phoneticPr fontId="35" type="noConversion"/>
  </si>
  <si>
    <t>아이에스동서㈜</t>
    <phoneticPr fontId="35" type="noConversion"/>
  </si>
  <si>
    <t>동삼2구역주택재개발정비사업조합</t>
    <phoneticPr fontId="35" type="noConversion"/>
  </si>
  <si>
    <t>민간</t>
    <phoneticPr fontId="35" type="noConversion"/>
  </si>
  <si>
    <t>분양</t>
    <phoneticPr fontId="35" type="noConversion"/>
  </si>
  <si>
    <t>2020-08-11</t>
    <phoneticPr fontId="35" type="noConversion"/>
  </si>
  <si>
    <t>2020-09-03</t>
    <phoneticPr fontId="35" type="noConversion"/>
  </si>
  <si>
    <t>2023-06</t>
    <phoneticPr fontId="35" type="noConversion"/>
  </si>
  <si>
    <t>미준공</t>
    <phoneticPr fontId="35" type="noConversion"/>
  </si>
  <si>
    <t>민간</t>
    <phoneticPr fontId="35" type="noConversion"/>
  </si>
  <si>
    <t>소  계</t>
    <phoneticPr fontId="35" type="noConversion"/>
  </si>
  <si>
    <t xml:space="preserve">
사상구</t>
  </si>
  <si>
    <t>2016-04-20</t>
  </si>
  <si>
    <t>2016-05-05</t>
  </si>
  <si>
    <t>2016-11</t>
  </si>
  <si>
    <t>-</t>
  </si>
  <si>
    <t>소 계</t>
  </si>
  <si>
    <t>㈜올유건설</t>
  </si>
  <si>
    <t>2018-06-26</t>
  </si>
  <si>
    <t>2018-06-14</t>
  </si>
  <si>
    <t>2018-06</t>
  </si>
  <si>
    <t>네오건설㈜</t>
  </si>
  <si>
    <t>주식회사 린</t>
  </si>
  <si>
    <t>34A</t>
  </si>
  <si>
    <t>2017-11-24</t>
  </si>
  <si>
    <t>2018-12-31</t>
  </si>
  <si>
    <t>2019-09</t>
  </si>
  <si>
    <t>34A1</t>
  </si>
  <si>
    <t>34A2</t>
  </si>
  <si>
    <t>23B</t>
  </si>
  <si>
    <t>23B1</t>
  </si>
  <si>
    <t>2018-06-28</t>
  </si>
  <si>
    <t>2018-07-17</t>
  </si>
  <si>
    <t>2020-06</t>
    <phoneticPr fontId="35" type="noConversion"/>
  </si>
  <si>
    <t>준공</t>
    <phoneticPr fontId="35" type="noConversion"/>
  </si>
  <si>
    <t>564-8번지
(사상역 포르투나 더 테라스)
(1544-3701)
(051-816-9017)</t>
  </si>
  <si>
    <t xml:space="preserve">기해종합건설
주식회사
</t>
  </si>
  <si>
    <t>㈜무궁화신탁</t>
  </si>
  <si>
    <t>가   22.3992</t>
  </si>
  <si>
    <r>
      <t>2018</t>
    </r>
    <r>
      <rPr>
        <sz val="11"/>
        <color rgb="FF000000"/>
        <rFont val="돋움"/>
        <family val="3"/>
        <charset val="129"/>
      </rPr>
      <t>-09-10</t>
    </r>
  </si>
  <si>
    <r>
      <t>2018</t>
    </r>
    <r>
      <rPr>
        <sz val="11"/>
        <color rgb="FF000000"/>
        <rFont val="돋움"/>
        <family val="3"/>
        <charset val="129"/>
      </rPr>
      <t>-08-29</t>
    </r>
  </si>
  <si>
    <t>2020-12</t>
  </si>
  <si>
    <t>나   18.5856</t>
  </si>
  <si>
    <t>다   22.3992</t>
  </si>
  <si>
    <t>라   18.5856</t>
  </si>
  <si>
    <t>산 91-16번지 일원
(구남역모라동원로얄듀크)
(051-630-4187)
월요일전화</t>
  </si>
  <si>
    <t>2016-12-28</t>
  </si>
  <si>
    <t>2017-01</t>
  </si>
  <si>
    <t>2019-02</t>
  </si>
  <si>
    <t>2018-10-15</t>
    <phoneticPr fontId="35" type="noConversion"/>
  </si>
  <si>
    <t>2018-10-17</t>
  </si>
  <si>
    <t>2020-10</t>
    <phoneticPr fontId="35" type="noConversion"/>
  </si>
  <si>
    <t>비룡건설㈜</t>
  </si>
  <si>
    <r>
      <t>2018</t>
    </r>
    <r>
      <rPr>
        <sz val="11"/>
        <color rgb="FF000000"/>
        <rFont val="돋움"/>
        <family val="3"/>
        <charset val="129"/>
      </rPr>
      <t>-08-29</t>
    </r>
    <phoneticPr fontId="35" type="noConversion"/>
  </si>
  <si>
    <r>
      <t>2020</t>
    </r>
    <r>
      <rPr>
        <sz val="11"/>
        <color rgb="FF000000"/>
        <rFont val="돋움"/>
        <family val="3"/>
        <charset val="129"/>
      </rPr>
      <t>-02-15</t>
    </r>
  </si>
  <si>
    <t>2020-02</t>
  </si>
  <si>
    <t>덕포동</t>
    <phoneticPr fontId="35" type="noConversion"/>
  </si>
  <si>
    <t>중흥토건(주)</t>
    <phoneticPr fontId="35" type="noConversion"/>
  </si>
  <si>
    <t>덕포1구역
주택재개발
정비사업조합</t>
    <phoneticPr fontId="35" type="noConversion"/>
  </si>
  <si>
    <t>민간</t>
    <phoneticPr fontId="35" type="noConversion"/>
  </si>
  <si>
    <t>분양</t>
    <phoneticPr fontId="35" type="noConversion"/>
  </si>
  <si>
    <t>2020-04-10</t>
    <phoneticPr fontId="35" type="noConversion"/>
  </si>
  <si>
    <t>2020-05-13</t>
    <phoneticPr fontId="35" type="noConversion"/>
  </si>
  <si>
    <t>2023-06</t>
    <phoneticPr fontId="35" type="noConversion"/>
  </si>
  <si>
    <t>미준공</t>
    <phoneticPr fontId="35" type="noConversion"/>
  </si>
  <si>
    <t>덕포1구역재개발</t>
    <phoneticPr fontId="35" type="noConversion"/>
  </si>
  <si>
    <t>소 계</t>
    <phoneticPr fontId="35" type="noConversion"/>
  </si>
  <si>
    <t>주례동</t>
    <phoneticPr fontId="35" type="noConversion"/>
  </si>
  <si>
    <t>롯데건설㈜</t>
    <phoneticPr fontId="35" type="noConversion"/>
  </si>
  <si>
    <t>주례2구역
주택재개발
정비사업조합</t>
    <phoneticPr fontId="35" type="noConversion"/>
  </si>
  <si>
    <t>분양</t>
    <phoneticPr fontId="35" type="noConversion"/>
  </si>
  <si>
    <t>2019-09-26</t>
  </si>
  <si>
    <t>2019-10-24</t>
  </si>
  <si>
    <t>2022-11</t>
  </si>
  <si>
    <t>주례2구역재개발</t>
  </si>
  <si>
    <t>73.6760</t>
    <phoneticPr fontId="35" type="noConversion"/>
  </si>
  <si>
    <t>84.8590A</t>
    <phoneticPr fontId="35" type="noConversion"/>
  </si>
  <si>
    <t>84.9114B</t>
    <phoneticPr fontId="35" type="noConversion"/>
  </si>
  <si>
    <t>84.8758C</t>
    <phoneticPr fontId="35" type="noConversion"/>
  </si>
  <si>
    <t>소 계</t>
    <phoneticPr fontId="35" type="noConversion"/>
  </si>
  <si>
    <t>499-3번지 일원
(은하하우스)</t>
    <phoneticPr fontId="35" type="noConversion"/>
  </si>
  <si>
    <t>541-3번지
(올유 레스틴 뷰)</t>
    <phoneticPr fontId="35" type="noConversion"/>
  </si>
  <si>
    <t>545-11번지외 4필지
(네오리더스 사상)</t>
    <phoneticPr fontId="35" type="noConversion"/>
  </si>
  <si>
    <t>525-56번지
(사상역 경보센트리안)</t>
    <phoneticPr fontId="35" type="noConversion"/>
  </si>
  <si>
    <t>564-8번지
(사상역 포르투나 더 테라스)</t>
    <phoneticPr fontId="35" type="noConversion"/>
  </si>
  <si>
    <t>1375-1번지
(모라역 베스티움 더 시티)</t>
    <phoneticPr fontId="35" type="noConversion"/>
  </si>
  <si>
    <t>416-7번지
(사상 덕포 비룡벨로스텔라)</t>
    <phoneticPr fontId="35" type="noConversion"/>
  </si>
  <si>
    <t>220번지 일원
(사상 중흥S클래스 그랜드센트럴)</t>
    <phoneticPr fontId="35" type="noConversion"/>
  </si>
  <si>
    <t>809번지 일원
(주례 롯데캐슬 골드 스마트)</t>
    <phoneticPr fontId="35" type="noConversion"/>
  </si>
  <si>
    <t>㈜신태양건설</t>
    <phoneticPr fontId="35" type="noConversion"/>
  </si>
  <si>
    <t>대한토지
신탁㈜</t>
    <phoneticPr fontId="35" type="noConversion"/>
  </si>
  <si>
    <t>한국자산
신탁㈜</t>
    <phoneticPr fontId="35" type="noConversion"/>
  </si>
  <si>
    <t>대림산업㈜</t>
    <phoneticPr fontId="35" type="noConversion"/>
  </si>
  <si>
    <t>㈜경성리츠</t>
    <phoneticPr fontId="35" type="noConversion"/>
  </si>
  <si>
    <t>㈜동원개발</t>
    <phoneticPr fontId="35" type="noConversion"/>
  </si>
  <si>
    <t>괴정2구역
주택재개발정비사업조합</t>
    <phoneticPr fontId="35" type="noConversion"/>
  </si>
  <si>
    <t>한신공영㈜</t>
    <phoneticPr fontId="35" type="noConversion"/>
  </si>
  <si>
    <t>현대엔지니어링㈜</t>
    <phoneticPr fontId="35" type="noConversion"/>
  </si>
  <si>
    <t>서강디엔씨㈜</t>
    <phoneticPr fontId="35" type="noConversion"/>
  </si>
  <si>
    <t>신평지역주택조합</t>
    <phoneticPr fontId="35" type="noConversion"/>
  </si>
  <si>
    <t>미라주건설주식회사</t>
    <phoneticPr fontId="35" type="noConversion"/>
  </si>
  <si>
    <t>MK홀딩스</t>
    <phoneticPr fontId="35" type="noConversion"/>
  </si>
  <si>
    <t>중아건설㈜</t>
    <phoneticPr fontId="35" type="noConversion"/>
  </si>
  <si>
    <t>산 91-16번지 일원
(구남역모라동원로얄듀크)</t>
    <phoneticPr fontId="35" type="noConversion"/>
  </si>
  <si>
    <t>㈜동부토건</t>
    <phoneticPr fontId="35" type="noConversion"/>
  </si>
  <si>
    <t>코리아신탁㈜</t>
    <phoneticPr fontId="35" type="noConversion"/>
  </si>
  <si>
    <t>괘법동</t>
    <phoneticPr fontId="35" type="noConversion"/>
  </si>
  <si>
    <t>주원종합건설㈜</t>
    <phoneticPr fontId="35" type="noConversion"/>
  </si>
  <si>
    <t>교보자산신탁㈜
㈜한울건설</t>
    <phoneticPr fontId="35" type="noConversion"/>
  </si>
  <si>
    <t>민간</t>
    <phoneticPr fontId="35" type="noConversion"/>
  </si>
  <si>
    <t>분양</t>
    <phoneticPr fontId="35" type="noConversion"/>
  </si>
  <si>
    <t>68A</t>
    <phoneticPr fontId="35" type="noConversion"/>
  </si>
  <si>
    <t>2020-07-30</t>
    <phoneticPr fontId="35" type="noConversion"/>
  </si>
  <si>
    <t>2020-08-13</t>
    <phoneticPr fontId="35" type="noConversion"/>
  </si>
  <si>
    <t>2023-02</t>
    <phoneticPr fontId="35" type="noConversion"/>
  </si>
  <si>
    <t>미준공</t>
    <phoneticPr fontId="35" type="noConversion"/>
  </si>
  <si>
    <t>66B</t>
    <phoneticPr fontId="35" type="noConversion"/>
  </si>
  <si>
    <t>65C</t>
    <phoneticPr fontId="35" type="noConversion"/>
  </si>
  <si>
    <t>70D</t>
    <phoneticPr fontId="35" type="noConversion"/>
  </si>
  <si>
    <t>소 계</t>
    <phoneticPr fontId="35" type="noConversion"/>
  </si>
  <si>
    <t>준공</t>
    <phoneticPr fontId="35" type="noConversion"/>
  </si>
  <si>
    <t>준공</t>
    <phoneticPr fontId="35" type="noConversion"/>
  </si>
  <si>
    <t>550-2번지 일원
(사상역 봄여름가을겨울)</t>
    <phoneticPr fontId="35" type="noConversion"/>
  </si>
  <si>
    <t>민간분양 주택('20.11월)</t>
    <phoneticPr fontId="35" type="noConversion"/>
  </si>
  <si>
    <t>민간분양 주택('20.12월)</t>
    <phoneticPr fontId="35" type="noConversion"/>
  </si>
  <si>
    <t>민간분양 주택('20.12월)</t>
    <phoneticPr fontId="35" type="noConversion"/>
  </si>
  <si>
    <t>민간분양 주택('20. 11월)</t>
    <phoneticPr fontId="35" type="noConversion"/>
  </si>
  <si>
    <t xml:space="preserve"> □ 업체별 현황 ('20.12월)</t>
    <phoneticPr fontId="35" type="noConversion"/>
  </si>
  <si>
    <t>전월
('20.11월)</t>
    <phoneticPr fontId="35" type="noConversion"/>
  </si>
  <si>
    <t>당해월
('20.12월)</t>
    <phoneticPr fontId="35" type="noConversion"/>
  </si>
  <si>
    <t>준공</t>
    <phoneticPr fontId="35" type="noConversion"/>
  </si>
  <si>
    <t>준공</t>
    <phoneticPr fontId="35" type="noConversion"/>
  </si>
  <si>
    <t>1199-4
(럭키골든스위트)
*업체요청으로 비공개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</si>
</sst>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_);[Red]\(#,##0.0\)"/>
    <numFmt numFmtId="186" formatCode="0.0000;[Red]0.0000"/>
    <numFmt numFmtId="187" formatCode="0_);[Red]\(0\)"/>
    <numFmt numFmtId="188" formatCode="#,##0.0000_);[Red]\(#,##0.0000\)"/>
    <numFmt numFmtId="189" formatCode="_-* #,##0.0000_-;\-* #,##0.0000_-;_-* &quot;-&quot;??_-;_-@_-"/>
    <numFmt numFmtId="190" formatCode="0.00;[Red]0.00"/>
    <numFmt numFmtId="191" formatCode="0.00_ "/>
    <numFmt numFmtId="192" formatCode="0.0000_);[Red]\(0.0000\)"/>
    <numFmt numFmtId="193" formatCode="0.0000_ "/>
    <numFmt numFmtId="194" formatCode="0;[Red]0"/>
    <numFmt numFmtId="195" formatCode="0.0000"/>
    <numFmt numFmtId="196" formatCode="0.00000_ "/>
    <numFmt numFmtId="197" formatCode="[DBNum4][$-412]General"/>
    <numFmt numFmtId="198" formatCode="#,##0.000"/>
  </numFmts>
  <fonts count="106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20"/>
      <name val="맑은 고딕"/>
      <family val="3"/>
      <charset val="129"/>
    </font>
    <font>
      <sz val="11"/>
      <name val="맑은 고딕"/>
      <family val="3"/>
      <charset val="129"/>
    </font>
    <font>
      <sz val="20"/>
      <name val="HY견고딕"/>
      <family val="1"/>
      <charset val="129"/>
    </font>
    <font>
      <b/>
      <sz val="10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6337778862885"/>
        <bgColor theme="7" tint="0.39988402966399123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439">
    <xf numFmtId="0" fontId="0" fillId="0" borderId="0"/>
    <xf numFmtId="41" fontId="34" fillId="0" borderId="0"/>
    <xf numFmtId="41" fontId="34" fillId="0" borderId="0"/>
    <xf numFmtId="41" fontId="34" fillId="0" borderId="0">
      <alignment vertical="center"/>
    </xf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2" fillId="0" borderId="1">
      <alignment horizontal="left" vertical="center"/>
    </xf>
    <xf numFmtId="0" fontId="32" fillId="0" borderId="2">
      <alignment horizontal="left" vertical="center"/>
    </xf>
    <xf numFmtId="0" fontId="33" fillId="0" borderId="0">
      <alignment vertical="center"/>
    </xf>
    <xf numFmtId="0" fontId="34" fillId="0" borderId="0"/>
    <xf numFmtId="9" fontId="31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9" fontId="31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9" fontId="31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1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1" fontId="34" fillId="0" borderId="0"/>
    <xf numFmtId="41" fontId="34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4" fillId="0" borderId="0">
      <alignment vertical="center"/>
    </xf>
    <xf numFmtId="0" fontId="33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6" fillId="0" borderId="0" applyFill="0" applyAlignment="0"/>
    <xf numFmtId="0" fontId="36" fillId="0" borderId="0" applyFill="0" applyAlignment="0"/>
    <xf numFmtId="0" fontId="37" fillId="0" borderId="0">
      <alignment vertical="center"/>
    </xf>
    <xf numFmtId="0" fontId="37" fillId="0" borderId="0"/>
    <xf numFmtId="0" fontId="41" fillId="0" borderId="1" applyNumberFormat="0" applyAlignment="0" applyProtection="0">
      <alignment horizontal="left" vertical="center"/>
    </xf>
    <xf numFmtId="0" fontId="41" fillId="0" borderId="2">
      <alignment horizontal="left" vertical="center"/>
    </xf>
    <xf numFmtId="0" fontId="30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3" fontId="56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2" fillId="0" borderId="0"/>
    <xf numFmtId="184" fontId="37" fillId="0" borderId="0" applyFont="0" applyFill="0" applyBorder="0" applyAlignment="0" applyProtection="0"/>
    <xf numFmtId="0" fontId="52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45" fillId="0" borderId="0"/>
    <xf numFmtId="0" fontId="58" fillId="3" borderId="0" applyNumberFormat="0" applyBorder="0" applyAlignment="0" applyProtection="0">
      <alignment vertical="center"/>
    </xf>
    <xf numFmtId="182" fontId="55" fillId="0" borderId="0"/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180" fontId="55" fillId="0" borderId="0"/>
    <xf numFmtId="0" fontId="58" fillId="5" borderId="0" applyNumberFormat="0" applyBorder="0" applyAlignment="0" applyProtection="0">
      <alignment vertical="center"/>
    </xf>
    <xf numFmtId="17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/>
    <xf numFmtId="0" fontId="59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1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/>
    <xf numFmtId="0" fontId="58" fillId="9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39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44" fillId="0" borderId="0"/>
    <xf numFmtId="0" fontId="58" fillId="4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5" fillId="0" borderId="0"/>
    <xf numFmtId="2" fontId="56" fillId="0" borderId="0" applyFont="0" applyFill="0" applyBorder="0" applyAlignment="0" applyProtection="0"/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10" fontId="56" fillId="0" borderId="0" applyFont="0" applyFill="0" applyBorder="0" applyAlignment="0" applyProtection="0"/>
    <xf numFmtId="0" fontId="76" fillId="0" borderId="0"/>
    <xf numFmtId="0" fontId="56" fillId="0" borderId="4" applyNumberFormat="0" applyFont="0" applyFill="0" applyAlignment="0" applyProtection="0"/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47" fillId="0" borderId="0"/>
    <xf numFmtId="0" fontId="64" fillId="0" borderId="0" applyNumberForma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3" fontId="48" fillId="0" borderId="0" applyFont="0" applyFill="0" applyBorder="0" applyAlignment="0" applyProtection="0"/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44" fillId="0" borderId="0"/>
    <xf numFmtId="0" fontId="74" fillId="21" borderId="13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12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1" fillId="21" borderId="5" applyNumberForma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37" fillId="0" borderId="0"/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0" fillId="0" borderId="10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37" fillId="0" borderId="0"/>
    <xf numFmtId="0" fontId="37" fillId="22" borderId="6" applyNumberFormat="0" applyFont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67" fillId="0" borderId="9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/>
    <xf numFmtId="0" fontId="61" fillId="21" borderId="5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9" fillId="2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4" fillId="21" borderId="13" applyNumberFormat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59" fillId="13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72" fillId="0" borderId="12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7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/>
    <xf numFmtId="18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0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0" borderId="0">
      <alignment vertical="center"/>
    </xf>
    <xf numFmtId="0" fontId="37" fillId="22" borderId="6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/>
    <xf numFmtId="0" fontId="72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7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1" fillId="0" borderId="11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0" applyNumberFormat="0" applyFill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9" fillId="1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71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0" borderId="0"/>
    <xf numFmtId="0" fontId="59" fillId="1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72" fillId="0" borderId="12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7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37" fillId="0" borderId="0"/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66" fillId="0" borderId="8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72" fillId="0" borderId="12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9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74" fillId="21" borderId="13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65" fillId="24" borderId="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70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71" fillId="0" borderId="11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22" borderId="6" applyNumberFormat="0" applyFont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0" fontId="37" fillId="0" borderId="0"/>
    <xf numFmtId="0" fontId="37" fillId="22" borderId="6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5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37" fillId="0" borderId="0"/>
    <xf numFmtId="184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59" fillId="11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1" fillId="21" borderId="5" applyNumberForma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0" fontId="71" fillId="0" borderId="11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0" borderId="0"/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2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58" fillId="22" borderId="6" applyNumberFormat="0" applyFon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77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7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5" applyNumberFormat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5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5" fillId="24" borderId="7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68" fillId="8" borderId="5" applyNumberFormat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37" fillId="22" borderId="6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74" fillId="21" borderId="13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0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61" fillId="21" borderId="5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41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/>
    <xf numFmtId="0" fontId="3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6" fillId="0" borderId="0" applyFill="0" applyAlignment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5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10" fontId="44" fillId="0" borderId="0"/>
    <xf numFmtId="0" fontId="39" fillId="0" borderId="0">
      <alignment vertical="center"/>
    </xf>
    <xf numFmtId="41" fontId="38" fillId="0" borderId="0" applyFont="0" applyFill="0" applyAlignment="0" applyProtection="0"/>
    <xf numFmtId="41" fontId="36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4" fillId="0" borderId="0"/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62">
    <xf numFmtId="0" fontId="0" fillId="0" borderId="0" xfId="0" applyNumberFormat="1" applyFill="1" applyAlignment="1"/>
    <xf numFmtId="0" fontId="37" fillId="26" borderId="3" xfId="2500" applyFont="1" applyFill="1" applyBorder="1" applyAlignment="1">
      <alignment horizontal="center" vertical="center"/>
    </xf>
    <xf numFmtId="177" fontId="82" fillId="2" borderId="3" xfId="0" applyNumberFormat="1" applyFont="1" applyFill="1" applyBorder="1" applyAlignment="1" applyProtection="1">
      <alignment horizontal="center" vertical="center"/>
    </xf>
    <xf numFmtId="178" fontId="84" fillId="28" borderId="3" xfId="0" applyNumberFormat="1" applyFont="1" applyFill="1" applyBorder="1" applyAlignment="1">
      <alignment horizontal="center" vertical="center"/>
    </xf>
    <xf numFmtId="0" fontId="37" fillId="0" borderId="0" xfId="4156" applyFont="1"/>
    <xf numFmtId="178" fontId="38" fillId="29" borderId="3" xfId="32017" applyNumberFormat="1" applyFont="1" applyFill="1" applyBorder="1" applyAlignment="1">
      <alignment horizontal="right" vertical="center"/>
    </xf>
    <xf numFmtId="41" fontId="37" fillId="25" borderId="16" xfId="32017" applyNumberFormat="1" applyFont="1" applyFill="1" applyBorder="1" applyAlignment="1" applyProtection="1">
      <alignment horizontal="center" vertical="center" wrapText="1"/>
    </xf>
    <xf numFmtId="178" fontId="37" fillId="0" borderId="3" xfId="32017" applyNumberFormat="1" applyFont="1" applyFill="1" applyBorder="1" applyAlignment="1">
      <alignment vertical="center"/>
    </xf>
    <xf numFmtId="178" fontId="38" fillId="29" borderId="3" xfId="32017" applyNumberFormat="1" applyFont="1" applyFill="1" applyBorder="1" applyAlignment="1">
      <alignment vertical="center"/>
    </xf>
    <xf numFmtId="0" fontId="37" fillId="0" borderId="3" xfId="4156" applyFont="1" applyBorder="1" applyAlignment="1">
      <alignment vertical="center" wrapText="1"/>
    </xf>
    <xf numFmtId="0" fontId="37" fillId="0" borderId="3" xfId="116" applyFont="1" applyBorder="1" applyAlignment="1">
      <alignment vertical="center" wrapText="1"/>
    </xf>
    <xf numFmtId="0" fontId="37" fillId="0" borderId="3" xfId="3682" applyFont="1" applyBorder="1" applyAlignment="1">
      <alignment horizontal="left" vertical="center"/>
    </xf>
    <xf numFmtId="0" fontId="37" fillId="0" borderId="3" xfId="3682" applyFont="1" applyBorder="1" applyAlignment="1">
      <alignment vertical="center"/>
    </xf>
    <xf numFmtId="3" fontId="83" fillId="28" borderId="3" xfId="0" applyNumberFormat="1" applyFont="1" applyFill="1" applyBorder="1" applyAlignment="1">
      <alignment horizontal="center" vertical="center"/>
    </xf>
    <xf numFmtId="0" fontId="37" fillId="0" borderId="26" xfId="4156" applyFont="1" applyFill="1" applyBorder="1" applyAlignment="1">
      <alignment horizontal="center" vertical="center"/>
    </xf>
    <xf numFmtId="178" fontId="83" fillId="28" borderId="3" xfId="0" applyNumberFormat="1" applyFont="1" applyFill="1" applyBorder="1" applyAlignment="1">
      <alignment horizontal="center" vertical="center"/>
    </xf>
    <xf numFmtId="178" fontId="38" fillId="26" borderId="3" xfId="2500" applyNumberFormat="1" applyFont="1" applyFill="1" applyBorder="1">
      <alignment vertical="center"/>
    </xf>
    <xf numFmtId="0" fontId="80" fillId="0" borderId="0" xfId="11" applyNumberFormat="1" applyFont="1" applyFill="1" applyAlignment="1"/>
    <xf numFmtId="178" fontId="38" fillId="31" borderId="3" xfId="32017" applyNumberFormat="1" applyFont="1" applyFill="1" applyBorder="1" applyAlignment="1">
      <alignment horizontal="right" vertical="center"/>
    </xf>
    <xf numFmtId="49" fontId="37" fillId="25" borderId="3" xfId="32017" applyNumberFormat="1" applyFont="1" applyFill="1" applyBorder="1" applyAlignment="1">
      <alignment horizontal="center" vertical="center"/>
    </xf>
    <xf numFmtId="0" fontId="80" fillId="0" borderId="0" xfId="0" applyNumberFormat="1" applyFont="1" applyFill="1" applyAlignment="1"/>
    <xf numFmtId="178" fontId="37" fillId="0" borderId="0" xfId="4156" applyNumberFormat="1" applyFont="1"/>
    <xf numFmtId="0" fontId="42" fillId="0" borderId="3" xfId="3682" applyFont="1" applyFill="1" applyBorder="1" applyAlignment="1">
      <alignment horizontal="left" vertical="center"/>
    </xf>
    <xf numFmtId="178" fontId="37" fillId="25" borderId="3" xfId="4156" applyNumberFormat="1" applyFont="1" applyFill="1" applyBorder="1" applyAlignment="1">
      <alignment horizontal="right" vertical="center"/>
    </xf>
    <xf numFmtId="41" fontId="37" fillId="25" borderId="3" xfId="115" applyNumberFormat="1" applyFont="1" applyFill="1" applyBorder="1" applyAlignment="1">
      <alignment vertical="center"/>
    </xf>
    <xf numFmtId="0" fontId="37" fillId="26" borderId="3" xfId="0" applyFont="1" applyFill="1" applyBorder="1" applyAlignment="1">
      <alignment vertical="center"/>
    </xf>
    <xf numFmtId="186" fontId="37" fillId="0" borderId="3" xfId="0" applyNumberFormat="1" applyFont="1" applyFill="1" applyBorder="1" applyAlignment="1" applyProtection="1">
      <alignment horizontal="right" vertical="center"/>
    </xf>
    <xf numFmtId="0" fontId="37" fillId="0" borderId="3" xfId="0" applyNumberFormat="1" applyFont="1" applyBorder="1" applyAlignment="1">
      <alignment horizontal="right" vertical="center"/>
    </xf>
    <xf numFmtId="0" fontId="37" fillId="25" borderId="3" xfId="32017" applyNumberFormat="1" applyFont="1" applyFill="1" applyBorder="1" applyAlignment="1">
      <alignment horizontal="center" vertical="center"/>
    </xf>
    <xf numFmtId="188" fontId="37" fillId="0" borderId="3" xfId="3340" applyNumberFormat="1" applyFont="1" applyFill="1" applyBorder="1" applyAlignment="1">
      <alignment horizontal="center" vertical="center" wrapText="1"/>
    </xf>
    <xf numFmtId="188" fontId="37" fillId="0" borderId="3" xfId="32017" applyNumberFormat="1" applyFont="1" applyFill="1" applyBorder="1" applyAlignment="1">
      <alignment horizontal="right" vertical="center" wrapText="1"/>
    </xf>
    <xf numFmtId="188" fontId="37" fillId="25" borderId="3" xfId="32017" applyNumberFormat="1" applyFont="1" applyFill="1" applyBorder="1" applyAlignment="1" applyProtection="1">
      <alignment horizontal="right" vertical="center" wrapText="1"/>
    </xf>
    <xf numFmtId="190" fontId="37" fillId="25" borderId="3" xfId="32017" applyNumberFormat="1" applyFont="1" applyFill="1" applyBorder="1" applyAlignment="1">
      <alignment horizontal="center" vertical="center"/>
    </xf>
    <xf numFmtId="189" fontId="37" fillId="25" borderId="3" xfId="116" applyNumberFormat="1" applyFont="1" applyFill="1" applyBorder="1" applyAlignment="1">
      <alignment horizontal="right" vertical="center"/>
    </xf>
    <xf numFmtId="0" fontId="37" fillId="25" borderId="3" xfId="116" applyFont="1" applyFill="1" applyBorder="1" applyAlignment="1">
      <alignment horizontal="center" vertical="center"/>
    </xf>
    <xf numFmtId="188" fontId="37" fillId="25" borderId="3" xfId="32017" applyNumberFormat="1" applyFont="1" applyFill="1" applyBorder="1" applyAlignment="1">
      <alignment horizontal="right" vertical="center"/>
    </xf>
    <xf numFmtId="186" fontId="37" fillId="25" borderId="3" xfId="32017" applyNumberFormat="1" applyFont="1" applyFill="1" applyBorder="1" applyAlignment="1">
      <alignment horizontal="center" vertical="center" wrapText="1"/>
    </xf>
    <xf numFmtId="185" fontId="37" fillId="0" borderId="3" xfId="3340" applyNumberFormat="1" applyFont="1" applyFill="1" applyBorder="1" applyAlignment="1">
      <alignment horizontal="center" vertical="center" wrapText="1"/>
    </xf>
    <xf numFmtId="191" fontId="37" fillId="25" borderId="3" xfId="32017" applyNumberFormat="1" applyFont="1" applyFill="1" applyBorder="1" applyAlignment="1">
      <alignment horizontal="center" vertical="center"/>
    </xf>
    <xf numFmtId="191" fontId="37" fillId="25" borderId="3" xfId="32017" applyNumberFormat="1" applyFont="1" applyFill="1" applyBorder="1" applyAlignment="1">
      <alignment horizontal="right" vertical="center"/>
    </xf>
    <xf numFmtId="192" fontId="37" fillId="30" borderId="3" xfId="32017" applyNumberFormat="1" applyFont="1" applyFill="1" applyBorder="1" applyAlignment="1">
      <alignment horizontal="center" vertical="center"/>
    </xf>
    <xf numFmtId="0" fontId="37" fillId="0" borderId="3" xfId="3682" applyFont="1" applyFill="1" applyBorder="1" applyAlignment="1">
      <alignment horizontal="left" vertical="center"/>
    </xf>
    <xf numFmtId="186" fontId="37" fillId="0" borderId="3" xfId="32017" applyNumberFormat="1" applyFont="1" applyFill="1" applyBorder="1" applyAlignment="1">
      <alignment horizontal="center" vertical="center"/>
    </xf>
    <xf numFmtId="0" fontId="37" fillId="25" borderId="3" xfId="32017" applyNumberFormat="1" applyFont="1" applyFill="1" applyBorder="1" applyAlignment="1">
      <alignment horizontal="right" vertical="center"/>
    </xf>
    <xf numFmtId="3" fontId="83" fillId="33" borderId="3" xfId="0" applyNumberFormat="1" applyFont="1" applyFill="1" applyBorder="1" applyAlignment="1">
      <alignment horizontal="center" vertical="center"/>
    </xf>
    <xf numFmtId="0" fontId="80" fillId="25" borderId="0" xfId="11" applyNumberFormat="1" applyFont="1" applyFill="1" applyAlignment="1"/>
    <xf numFmtId="0" fontId="80" fillId="25" borderId="27" xfId="11" applyNumberFormat="1" applyFont="1" applyFill="1" applyBorder="1" applyAlignment="1"/>
    <xf numFmtId="0" fontId="80" fillId="0" borderId="27" xfId="0" applyNumberFormat="1" applyFont="1" applyFill="1" applyBorder="1" applyAlignment="1"/>
    <xf numFmtId="0" fontId="80" fillId="25" borderId="28" xfId="11" applyNumberFormat="1" applyFont="1" applyFill="1" applyBorder="1" applyAlignment="1"/>
    <xf numFmtId="0" fontId="80" fillId="0" borderId="28" xfId="0" applyNumberFormat="1" applyFont="1" applyFill="1" applyBorder="1" applyAlignment="1"/>
    <xf numFmtId="3" fontId="83" fillId="28" borderId="33" xfId="0" applyNumberFormat="1" applyFont="1" applyFill="1" applyBorder="1" applyAlignment="1">
      <alignment horizontal="center" vertical="center"/>
    </xf>
    <xf numFmtId="41" fontId="80" fillId="25" borderId="32" xfId="3" applyNumberFormat="1" applyFont="1" applyFill="1" applyBorder="1" applyAlignment="1" applyProtection="1">
      <alignment horizontal="center" vertical="center"/>
    </xf>
    <xf numFmtId="177" fontId="82" fillId="2" borderId="35" xfId="0" applyNumberFormat="1" applyFont="1" applyFill="1" applyBorder="1" applyAlignment="1" applyProtection="1">
      <alignment horizontal="center" vertical="center"/>
    </xf>
    <xf numFmtId="0" fontId="37" fillId="26" borderId="26" xfId="2500" applyFont="1" applyFill="1" applyBorder="1" applyAlignment="1">
      <alignment horizontal="center" vertical="center"/>
    </xf>
    <xf numFmtId="178" fontId="37" fillId="0" borderId="36" xfId="32017" applyNumberFormat="1" applyFont="1" applyFill="1" applyBorder="1" applyAlignment="1">
      <alignment horizontal="right" vertical="center"/>
    </xf>
    <xf numFmtId="178" fontId="38" fillId="29" borderId="37" xfId="32017" applyNumberFormat="1" applyFont="1" applyFill="1" applyBorder="1" applyAlignment="1">
      <alignment horizontal="right" vertical="center"/>
    </xf>
    <xf numFmtId="178" fontId="38" fillId="26" borderId="37" xfId="2500" applyNumberFormat="1" applyFont="1" applyFill="1" applyBorder="1">
      <alignment vertical="center"/>
    </xf>
    <xf numFmtId="178" fontId="37" fillId="25" borderId="3" xfId="32017" applyNumberFormat="1" applyFont="1" applyFill="1" applyBorder="1" applyAlignment="1">
      <alignment horizontal="right" vertical="center"/>
    </xf>
    <xf numFmtId="178" fontId="38" fillId="29" borderId="3" xfId="2500" applyNumberFormat="1" applyFont="1" applyFill="1" applyBorder="1">
      <alignment vertical="center"/>
    </xf>
    <xf numFmtId="17" fontId="37" fillId="25" borderId="19" xfId="32017" applyNumberFormat="1" applyFont="1" applyFill="1" applyBorder="1" applyAlignment="1">
      <alignment vertical="center" wrapText="1"/>
    </xf>
    <xf numFmtId="17" fontId="37" fillId="25" borderId="20" xfId="32017" applyNumberFormat="1" applyFont="1" applyFill="1" applyBorder="1" applyAlignment="1">
      <alignment vertical="center" wrapText="1"/>
    </xf>
    <xf numFmtId="17" fontId="37" fillId="25" borderId="21" xfId="32017" applyNumberFormat="1" applyFont="1" applyFill="1" applyBorder="1" applyAlignment="1">
      <alignment vertical="center" wrapText="1"/>
    </xf>
    <xf numFmtId="0" fontId="37" fillId="25" borderId="14" xfId="32017" applyFont="1" applyFill="1" applyBorder="1" applyAlignment="1">
      <alignment vertical="center" wrapText="1"/>
    </xf>
    <xf numFmtId="0" fontId="37" fillId="25" borderId="16" xfId="32017" applyFont="1" applyFill="1" applyBorder="1" applyAlignment="1">
      <alignment vertical="center" wrapText="1"/>
    </xf>
    <xf numFmtId="178" fontId="37" fillId="0" borderId="3" xfId="3345" applyNumberFormat="1" applyFont="1" applyFill="1" applyBorder="1" applyAlignment="1">
      <alignment horizontal="right" vertical="center"/>
    </xf>
    <xf numFmtId="0" fontId="37" fillId="0" borderId="3" xfId="4156" applyFont="1" applyBorder="1"/>
    <xf numFmtId="193" fontId="37" fillId="25" borderId="3" xfId="4156" applyNumberFormat="1" applyFont="1" applyFill="1" applyBorder="1" applyAlignment="1">
      <alignment vertical="center" wrapText="1"/>
    </xf>
    <xf numFmtId="178" fontId="37" fillId="25" borderId="16" xfId="32017" applyNumberFormat="1" applyFont="1" applyFill="1" applyBorder="1" applyAlignment="1">
      <alignment horizontal="right" vertical="center" wrapText="1"/>
    </xf>
    <xf numFmtId="178" fontId="37" fillId="25" borderId="14" xfId="173" applyNumberFormat="1" applyFont="1" applyFill="1" applyBorder="1" applyAlignment="1">
      <alignment vertical="center" wrapText="1"/>
    </xf>
    <xf numFmtId="178" fontId="38" fillId="29" borderId="16" xfId="32017" applyNumberFormat="1" applyFont="1" applyFill="1" applyBorder="1" applyAlignment="1">
      <alignment horizontal="right" vertical="center"/>
    </xf>
    <xf numFmtId="178" fontId="37" fillId="25" borderId="3" xfId="32017" applyNumberFormat="1" applyFont="1" applyFill="1" applyBorder="1" applyAlignment="1">
      <alignment horizontal="right" vertical="center" wrapText="1"/>
    </xf>
    <xf numFmtId="178" fontId="38" fillId="29" borderId="14" xfId="173" applyNumberFormat="1" applyFont="1" applyFill="1" applyBorder="1" applyAlignment="1">
      <alignment vertical="center" wrapText="1"/>
    </xf>
    <xf numFmtId="0" fontId="80" fillId="25" borderId="28" xfId="0" applyNumberFormat="1" applyFont="1" applyFill="1" applyBorder="1" applyAlignment="1"/>
    <xf numFmtId="0" fontId="80" fillId="25" borderId="27" xfId="0" applyNumberFormat="1" applyFont="1" applyFill="1" applyBorder="1" applyAlignment="1"/>
    <xf numFmtId="0" fontId="80" fillId="25" borderId="0" xfId="0" applyNumberFormat="1" applyFont="1" applyFill="1" applyAlignment="1"/>
    <xf numFmtId="178" fontId="37" fillId="0" borderId="3" xfId="3340" applyNumberFormat="1" applyFont="1" applyFill="1" applyBorder="1" applyAlignment="1">
      <alignment horizontal="right" vertical="center" wrapText="1"/>
    </xf>
    <xf numFmtId="0" fontId="87" fillId="25" borderId="28" xfId="0" applyNumberFormat="1" applyFont="1" applyFill="1" applyBorder="1" applyAlignment="1"/>
    <xf numFmtId="0" fontId="37" fillId="0" borderId="26" xfId="4156" applyFont="1" applyBorder="1"/>
    <xf numFmtId="0" fontId="37" fillId="0" borderId="0" xfId="4156" applyFont="1" applyBorder="1"/>
    <xf numFmtId="178" fontId="37" fillId="0" borderId="0" xfId="4156" applyNumberFormat="1" applyFont="1" applyBorder="1"/>
    <xf numFmtId="0" fontId="80" fillId="0" borderId="28" xfId="11" applyNumberFormat="1" applyFont="1" applyFill="1" applyBorder="1" applyAlignment="1"/>
    <xf numFmtId="0" fontId="80" fillId="0" borderId="27" xfId="11" applyNumberFormat="1" applyFont="1" applyFill="1" applyBorder="1" applyAlignment="1"/>
    <xf numFmtId="178" fontId="86" fillId="0" borderId="3" xfId="4156" applyNumberFormat="1" applyFont="1" applyFill="1" applyBorder="1" applyAlignment="1">
      <alignment horizontal="right" vertical="center"/>
    </xf>
    <xf numFmtId="178" fontId="88" fillId="29" borderId="3" xfId="32017" applyNumberFormat="1" applyFont="1" applyFill="1" applyBorder="1" applyAlignment="1">
      <alignment horizontal="right" vertical="center"/>
    </xf>
    <xf numFmtId="178" fontId="86" fillId="0" borderId="3" xfId="32017" applyNumberFormat="1" applyFont="1" applyFill="1" applyBorder="1" applyAlignment="1">
      <alignment horizontal="right" vertical="center"/>
    </xf>
    <xf numFmtId="0" fontId="86" fillId="25" borderId="3" xfId="4156" applyFont="1" applyFill="1" applyBorder="1" applyAlignment="1">
      <alignment horizontal="center" vertical="center"/>
    </xf>
    <xf numFmtId="178" fontId="86" fillId="25" borderId="3" xfId="32017" applyNumberFormat="1" applyFont="1" applyFill="1" applyBorder="1" applyAlignment="1">
      <alignment horizontal="right" vertical="center"/>
    </xf>
    <xf numFmtId="0" fontId="80" fillId="32" borderId="0" xfId="0" applyNumberFormat="1" applyFont="1" applyFill="1" applyAlignment="1"/>
    <xf numFmtId="178" fontId="38" fillId="29" borderId="3" xfId="4156" applyNumberFormat="1" applyFont="1" applyFill="1" applyBorder="1" applyAlignment="1">
      <alignment horizontal="right" vertical="center"/>
    </xf>
    <xf numFmtId="192" fontId="37" fillId="25" borderId="3" xfId="32017" applyNumberFormat="1" applyFont="1" applyFill="1" applyBorder="1" applyAlignment="1">
      <alignment horizontal="right" vertical="center"/>
    </xf>
    <xf numFmtId="178" fontId="37" fillId="25" borderId="3" xfId="32017" applyNumberFormat="1" applyFont="1" applyFill="1" applyBorder="1" applyAlignment="1">
      <alignment vertical="center" wrapText="1"/>
    </xf>
    <xf numFmtId="0" fontId="37" fillId="0" borderId="3" xfId="4156" applyFont="1" applyFill="1" applyBorder="1" applyAlignment="1">
      <alignment horizontal="right" vertical="center"/>
    </xf>
    <xf numFmtId="178" fontId="37" fillId="0" borderId="3" xfId="4156" applyNumberFormat="1" applyFont="1" applyFill="1" applyBorder="1" applyAlignment="1">
      <alignment horizontal="right" vertical="center"/>
    </xf>
    <xf numFmtId="178" fontId="38" fillId="35" borderId="3" xfId="3345" applyNumberFormat="1" applyFont="1" applyFill="1" applyBorder="1" applyAlignment="1">
      <alignment horizontal="right" vertical="center"/>
    </xf>
    <xf numFmtId="177" fontId="82" fillId="36" borderId="3" xfId="0" applyNumberFormat="1" applyFont="1" applyFill="1" applyBorder="1" applyAlignment="1" applyProtection="1">
      <alignment horizontal="center" vertical="center"/>
    </xf>
    <xf numFmtId="0" fontId="37" fillId="0" borderId="0" xfId="4156" applyFont="1" applyFill="1"/>
    <xf numFmtId="178" fontId="38" fillId="31" borderId="3" xfId="32017" applyNumberFormat="1" applyFont="1" applyFill="1" applyBorder="1" applyAlignment="1">
      <alignment horizontal="center" vertical="center"/>
    </xf>
    <xf numFmtId="178" fontId="38" fillId="26" borderId="3" xfId="2500" applyNumberFormat="1" applyFont="1" applyFill="1" applyBorder="1" applyAlignment="1">
      <alignment horizontal="center" vertical="center"/>
    </xf>
    <xf numFmtId="0" fontId="37" fillId="0" borderId="3" xfId="3682" applyFont="1" applyFill="1" applyBorder="1" applyAlignment="1">
      <alignment vertical="center"/>
    </xf>
    <xf numFmtId="178" fontId="38" fillId="36" borderId="3" xfId="32017" applyNumberFormat="1" applyFont="1" applyFill="1" applyBorder="1" applyAlignment="1">
      <alignment horizontal="right" vertical="center"/>
    </xf>
    <xf numFmtId="178" fontId="38" fillId="29" borderId="3" xfId="32017" applyNumberFormat="1" applyFont="1" applyFill="1" applyBorder="1" applyAlignment="1">
      <alignment vertical="center" wrapText="1"/>
    </xf>
    <xf numFmtId="41" fontId="80" fillId="0" borderId="0" xfId="3" applyNumberFormat="1" applyFont="1" applyFill="1" applyBorder="1" applyAlignment="1" applyProtection="1">
      <alignment horizontal="center" vertical="center"/>
    </xf>
    <xf numFmtId="177" fontId="82" fillId="0" borderId="0" xfId="0" applyNumberFormat="1" applyFont="1" applyFill="1" applyBorder="1" applyAlignment="1" applyProtection="1">
      <alignment horizontal="center" vertical="center"/>
    </xf>
    <xf numFmtId="178" fontId="83" fillId="0" borderId="0" xfId="0" applyNumberFormat="1" applyFont="1" applyFill="1" applyBorder="1" applyAlignment="1">
      <alignment horizontal="center" vertical="center"/>
    </xf>
    <xf numFmtId="194" fontId="37" fillId="0" borderId="3" xfId="32017" applyNumberFormat="1" applyFont="1" applyFill="1" applyBorder="1" applyAlignment="1">
      <alignment horizontal="center" vertical="center"/>
    </xf>
    <xf numFmtId="178" fontId="37" fillId="0" borderId="16" xfId="32017" applyNumberFormat="1" applyFont="1" applyFill="1" applyBorder="1" applyAlignment="1">
      <alignment horizontal="right" vertical="center" wrapText="1"/>
    </xf>
    <xf numFmtId="178" fontId="88" fillId="29" borderId="16" xfId="32017" applyNumberFormat="1" applyFont="1" applyFill="1" applyBorder="1" applyAlignment="1">
      <alignment horizontal="right" vertical="center"/>
    </xf>
    <xf numFmtId="178" fontId="37" fillId="0" borderId="3" xfId="32017" applyNumberFormat="1" applyFont="1" applyFill="1" applyBorder="1" applyAlignment="1">
      <alignment horizontal="right" vertical="center" wrapText="1"/>
    </xf>
    <xf numFmtId="0" fontId="38" fillId="31" borderId="3" xfId="4156" applyFont="1" applyFill="1" applyBorder="1"/>
    <xf numFmtId="0" fontId="37" fillId="25" borderId="3" xfId="116" applyFont="1" applyFill="1" applyBorder="1" applyAlignment="1">
      <alignment horizontal="right" vertical="center" wrapText="1"/>
    </xf>
    <xf numFmtId="178" fontId="37" fillId="25" borderId="3" xfId="116" applyNumberFormat="1" applyFont="1" applyFill="1" applyBorder="1" applyAlignment="1">
      <alignment horizontal="right" vertical="center" wrapText="1"/>
    </xf>
    <xf numFmtId="41" fontId="37" fillId="0" borderId="3" xfId="32017" applyNumberFormat="1" applyFont="1" applyFill="1" applyBorder="1" applyAlignment="1">
      <alignment horizontal="center" vertical="center" wrapText="1"/>
    </xf>
    <xf numFmtId="178" fontId="37" fillId="25" borderId="3" xfId="173" applyNumberFormat="1" applyFont="1" applyFill="1" applyBorder="1" applyAlignment="1">
      <alignment vertical="center" wrapText="1"/>
    </xf>
    <xf numFmtId="0" fontId="37" fillId="26" borderId="3" xfId="0" applyFont="1" applyFill="1" applyBorder="1" applyAlignment="1">
      <alignment horizontal="center" vertical="center"/>
    </xf>
    <xf numFmtId="0" fontId="37" fillId="0" borderId="0" xfId="0" applyFont="1" applyFill="1" applyAlignment="1"/>
    <xf numFmtId="0" fontId="37" fillId="0" borderId="3" xfId="0" applyFont="1" applyFill="1" applyBorder="1" applyAlignment="1">
      <alignment vertical="center"/>
    </xf>
    <xf numFmtId="0" fontId="37" fillId="0" borderId="3" xfId="4156" applyFont="1" applyBorder="1" applyAlignment="1">
      <alignment vertical="center"/>
    </xf>
    <xf numFmtId="0" fontId="37" fillId="26" borderId="3" xfId="4156" applyFont="1" applyFill="1" applyBorder="1" applyAlignment="1">
      <alignment vertical="center"/>
    </xf>
    <xf numFmtId="178" fontId="37" fillId="0" borderId="3" xfId="5" applyNumberFormat="1" applyFont="1" applyFill="1" applyBorder="1" applyAlignment="1">
      <alignment horizontal="right" vertical="center"/>
    </xf>
    <xf numFmtId="0" fontId="37" fillId="0" borderId="26" xfId="5" applyFont="1" applyFill="1" applyBorder="1" applyAlignment="1">
      <alignment horizontal="center" vertical="center"/>
    </xf>
    <xf numFmtId="178" fontId="37" fillId="0" borderId="37" xfId="5" applyNumberFormat="1" applyFont="1" applyFill="1" applyBorder="1" applyAlignment="1">
      <alignment horizontal="right" vertical="center"/>
    </xf>
    <xf numFmtId="0" fontId="38" fillId="29" borderId="3" xfId="0" applyFont="1" applyFill="1" applyBorder="1" applyAlignment="1">
      <alignment horizontal="right" vertical="center"/>
    </xf>
    <xf numFmtId="0" fontId="37" fillId="0" borderId="21" xfId="32017" applyFont="1" applyFill="1" applyBorder="1" applyAlignment="1">
      <alignment vertical="center"/>
    </xf>
    <xf numFmtId="0" fontId="37" fillId="0" borderId="3" xfId="32017" applyFont="1" applyFill="1" applyBorder="1" applyAlignment="1">
      <alignment vertical="center"/>
    </xf>
    <xf numFmtId="178" fontId="38" fillId="0" borderId="3" xfId="4156" applyNumberFormat="1" applyFont="1" applyFill="1" applyBorder="1" applyAlignment="1">
      <alignment horizontal="right" vertical="center"/>
    </xf>
    <xf numFmtId="178" fontId="38" fillId="38" borderId="3" xfId="4156" applyNumberFormat="1" applyFont="1" applyFill="1" applyBorder="1" applyAlignment="1">
      <alignment horizontal="right" vertical="center"/>
    </xf>
    <xf numFmtId="0" fontId="37" fillId="0" borderId="3" xfId="4156" applyFont="1" applyFill="1" applyBorder="1"/>
    <xf numFmtId="178" fontId="37" fillId="0" borderId="3" xfId="0" applyNumberFormat="1" applyFont="1" applyBorder="1" applyAlignment="1">
      <alignment horizontal="right" vertical="center"/>
    </xf>
    <xf numFmtId="0" fontId="37" fillId="0" borderId="0" xfId="0" applyFont="1"/>
    <xf numFmtId="178" fontId="37" fillId="0" borderId="0" xfId="0" applyNumberFormat="1" applyFont="1"/>
    <xf numFmtId="178" fontId="38" fillId="29" borderId="3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right" vertical="center"/>
    </xf>
    <xf numFmtId="0" fontId="37" fillId="0" borderId="3" xfId="3376" applyNumberFormat="1" applyFont="1" applyFill="1" applyBorder="1" applyAlignment="1">
      <alignment horizontal="right" vertical="center"/>
    </xf>
    <xf numFmtId="0" fontId="37" fillId="0" borderId="0" xfId="0" applyNumberFormat="1" applyFont="1" applyFill="1" applyAlignment="1"/>
    <xf numFmtId="178" fontId="38" fillId="40" borderId="3" xfId="3345" applyNumberFormat="1" applyFont="1" applyFill="1" applyBorder="1" applyAlignment="1">
      <alignment horizontal="right" vertical="center"/>
    </xf>
    <xf numFmtId="178" fontId="38" fillId="29" borderId="3" xfId="2500" applyNumberFormat="1" applyFont="1" applyFill="1" applyBorder="1" applyAlignment="1">
      <alignment horizontal="right" vertical="center"/>
    </xf>
    <xf numFmtId="178" fontId="37" fillId="0" borderId="37" xfId="32017" applyNumberFormat="1" applyFont="1" applyFill="1" applyBorder="1" applyAlignment="1">
      <alignment horizontal="right" vertical="center"/>
    </xf>
    <xf numFmtId="178" fontId="38" fillId="29" borderId="14" xfId="32017" applyNumberFormat="1" applyFont="1" applyFill="1" applyBorder="1" applyAlignment="1">
      <alignment horizontal="right" vertical="center"/>
    </xf>
    <xf numFmtId="177" fontId="80" fillId="2" borderId="3" xfId="0" applyNumberFormat="1" applyFont="1" applyFill="1" applyBorder="1" applyAlignment="1" applyProtection="1">
      <alignment horizontal="center" vertical="center"/>
    </xf>
    <xf numFmtId="41" fontId="80" fillId="0" borderId="32" xfId="3" applyNumberFormat="1" applyFont="1" applyFill="1" applyBorder="1" applyAlignment="1" applyProtection="1">
      <alignment horizontal="center" vertical="center"/>
    </xf>
    <xf numFmtId="178" fontId="38" fillId="26" borderId="3" xfId="2500" applyNumberFormat="1" applyFont="1" applyFill="1" applyBorder="1" applyAlignment="1">
      <alignment horizontal="right" vertical="center"/>
    </xf>
    <xf numFmtId="191" fontId="80" fillId="25" borderId="27" xfId="0" applyNumberFormat="1" applyFont="1" applyFill="1" applyBorder="1" applyAlignment="1"/>
    <xf numFmtId="195" fontId="80" fillId="25" borderId="27" xfId="0" applyNumberFormat="1" applyFont="1" applyFill="1" applyBorder="1" applyAlignment="1"/>
    <xf numFmtId="196" fontId="80" fillId="25" borderId="27" xfId="0" applyNumberFormat="1" applyFont="1" applyFill="1" applyBorder="1" applyAlignment="1"/>
    <xf numFmtId="0" fontId="37" fillId="0" borderId="3" xfId="32017" applyFont="1" applyFill="1" applyBorder="1" applyAlignment="1">
      <alignment horizontal="center" vertical="center" wrapText="1"/>
    </xf>
    <xf numFmtId="0" fontId="37" fillId="0" borderId="3" xfId="32017" applyFont="1" applyFill="1" applyBorder="1" applyAlignment="1">
      <alignment horizontal="center" vertical="center"/>
    </xf>
    <xf numFmtId="49" fontId="37" fillId="25" borderId="3" xfId="32017" applyNumberFormat="1" applyFont="1" applyFill="1" applyBorder="1" applyAlignment="1">
      <alignment horizontal="center" vertical="center" wrapText="1"/>
    </xf>
    <xf numFmtId="0" fontId="38" fillId="29" borderId="22" xfId="4156" applyFont="1" applyFill="1" applyBorder="1" applyAlignment="1">
      <alignment horizontal="center" vertical="center"/>
    </xf>
    <xf numFmtId="0" fontId="38" fillId="29" borderId="23" xfId="4156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37" fillId="0" borderId="3" xfId="32017" applyNumberFormat="1" applyFont="1" applyFill="1" applyBorder="1" applyAlignment="1">
      <alignment horizontal="center" vertical="center" wrapText="1"/>
    </xf>
    <xf numFmtId="0" fontId="37" fillId="0" borderId="3" xfId="4156" applyFont="1" applyFill="1" applyBorder="1" applyAlignment="1">
      <alignment horizontal="center" vertical="center"/>
    </xf>
    <xf numFmtId="0" fontId="38" fillId="29" borderId="3" xfId="4156" applyFont="1" applyFill="1" applyBorder="1" applyAlignment="1">
      <alignment horizontal="center" vertical="center"/>
    </xf>
    <xf numFmtId="0" fontId="37" fillId="25" borderId="3" xfId="4156" applyFont="1" applyFill="1" applyBorder="1" applyAlignment="1">
      <alignment horizontal="center" vertical="center"/>
    </xf>
    <xf numFmtId="0" fontId="82" fillId="26" borderId="3" xfId="2500" applyFont="1" applyFill="1" applyBorder="1" applyAlignment="1">
      <alignment horizontal="center" vertical="center"/>
    </xf>
    <xf numFmtId="49" fontId="37" fillId="0" borderId="26" xfId="32017" applyNumberFormat="1" applyFont="1" applyFill="1" applyBorder="1" applyAlignment="1">
      <alignment horizontal="center" vertical="center" wrapText="1"/>
    </xf>
    <xf numFmtId="178" fontId="37" fillId="0" borderId="3" xfId="32017" applyNumberFormat="1" applyFont="1" applyFill="1" applyBorder="1" applyAlignment="1">
      <alignment horizontal="center" vertical="center"/>
    </xf>
    <xf numFmtId="0" fontId="37" fillId="0" borderId="3" xfId="2500" applyFont="1" applyFill="1" applyBorder="1" applyAlignment="1">
      <alignment horizontal="center" vertical="center"/>
    </xf>
    <xf numFmtId="0" fontId="38" fillId="29" borderId="26" xfId="4156" applyFont="1" applyFill="1" applyBorder="1" applyAlignment="1">
      <alignment horizontal="center" vertical="center"/>
    </xf>
    <xf numFmtId="178" fontId="38" fillId="29" borderId="3" xfId="32017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3" xfId="0" applyFont="1" applyFill="1" applyBorder="1" applyAlignment="1"/>
    <xf numFmtId="0" fontId="37" fillId="0" borderId="3" xfId="4156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3" xfId="116" applyFont="1" applyBorder="1" applyAlignment="1">
      <alignment horizontal="center" vertical="center" wrapText="1"/>
    </xf>
    <xf numFmtId="49" fontId="37" fillId="25" borderId="3" xfId="4156" applyNumberFormat="1" applyFont="1" applyFill="1" applyBorder="1" applyAlignment="1">
      <alignment horizontal="center" vertical="center" wrapText="1"/>
    </xf>
    <xf numFmtId="186" fontId="37" fillId="25" borderId="3" xfId="32017" applyNumberFormat="1" applyFont="1" applyFill="1" applyBorder="1" applyAlignment="1">
      <alignment horizontal="center" vertical="center"/>
    </xf>
    <xf numFmtId="178" fontId="37" fillId="0" borderId="3" xfId="32017" applyNumberFormat="1" applyFont="1" applyFill="1" applyBorder="1" applyAlignment="1">
      <alignment horizontal="right" vertical="center"/>
    </xf>
    <xf numFmtId="0" fontId="37" fillId="25" borderId="3" xfId="0" applyFont="1" applyFill="1" applyBorder="1" applyAlignment="1">
      <alignment horizontal="center" vertical="center"/>
    </xf>
    <xf numFmtId="178" fontId="37" fillId="27" borderId="3" xfId="3340" applyNumberFormat="1" applyFont="1" applyFill="1" applyBorder="1" applyAlignment="1">
      <alignment horizontal="center" vertical="center"/>
    </xf>
    <xf numFmtId="0" fontId="37" fillId="27" borderId="3" xfId="3340" applyNumberFormat="1" applyFont="1" applyFill="1" applyBorder="1" applyAlignment="1">
      <alignment horizontal="center" vertical="center"/>
    </xf>
    <xf numFmtId="0" fontId="37" fillId="26" borderId="3" xfId="3340" applyNumberFormat="1" applyFont="1" applyFill="1" applyBorder="1" applyAlignment="1">
      <alignment horizontal="center" vertical="center"/>
    </xf>
    <xf numFmtId="0" fontId="37" fillId="27" borderId="3" xfId="3340" applyNumberFormat="1" applyFont="1" applyFill="1" applyBorder="1" applyAlignment="1">
      <alignment horizontal="center" vertical="center" wrapText="1"/>
    </xf>
    <xf numFmtId="185" fontId="37" fillId="27" borderId="3" xfId="3340" applyNumberFormat="1" applyFont="1" applyFill="1" applyBorder="1" applyAlignment="1">
      <alignment horizontal="center" vertical="center" wrapText="1"/>
    </xf>
    <xf numFmtId="178" fontId="37" fillId="27" borderId="3" xfId="3340" applyNumberFormat="1" applyFont="1" applyFill="1" applyBorder="1" applyAlignment="1">
      <alignment horizontal="center" vertical="center" wrapText="1"/>
    </xf>
    <xf numFmtId="178" fontId="37" fillId="27" borderId="14" xfId="3340" applyNumberFormat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right" vertical="center"/>
    </xf>
    <xf numFmtId="187" fontId="86" fillId="0" borderId="3" xfId="32017" applyNumberFormat="1" applyFont="1" applyFill="1" applyBorder="1" applyAlignment="1">
      <alignment horizontal="center" vertical="center"/>
    </xf>
    <xf numFmtId="178" fontId="86" fillId="0" borderId="3" xfId="48430" applyNumberFormat="1" applyFont="1" applyFill="1" applyBorder="1" applyAlignment="1">
      <alignment horizontal="right" vertical="center"/>
    </xf>
    <xf numFmtId="188" fontId="86" fillId="30" borderId="3" xfId="32017" applyNumberFormat="1" applyFont="1" applyFill="1" applyBorder="1" applyAlignment="1">
      <alignment horizontal="center" vertical="center"/>
    </xf>
    <xf numFmtId="187" fontId="86" fillId="0" borderId="3" xfId="48432" applyNumberFormat="1" applyFont="1" applyFill="1" applyBorder="1" applyAlignment="1">
      <alignment horizontal="right" vertical="center"/>
    </xf>
    <xf numFmtId="41" fontId="86" fillId="0" borderId="3" xfId="48432" applyFont="1" applyFill="1" applyBorder="1" applyAlignment="1">
      <alignment horizontal="center" vertical="center"/>
    </xf>
    <xf numFmtId="188" fontId="94" fillId="0" borderId="26" xfId="32017" applyNumberFormat="1" applyFont="1" applyFill="1" applyBorder="1" applyAlignment="1">
      <alignment horizontal="center" vertical="center" wrapText="1"/>
    </xf>
    <xf numFmtId="188" fontId="94" fillId="0" borderId="3" xfId="32017" applyNumberFormat="1" applyFont="1" applyFill="1" applyBorder="1" applyAlignment="1">
      <alignment horizontal="center" vertical="center" wrapText="1"/>
    </xf>
    <xf numFmtId="0" fontId="37" fillId="34" borderId="14" xfId="0" applyNumberFormat="1" applyFont="1" applyFill="1" applyBorder="1" applyAlignment="1">
      <alignment vertical="center"/>
    </xf>
    <xf numFmtId="0" fontId="37" fillId="34" borderId="15" xfId="0" applyNumberFormat="1" applyFont="1" applyFill="1" applyBorder="1" applyAlignment="1">
      <alignment vertical="center"/>
    </xf>
    <xf numFmtId="0" fontId="37" fillId="0" borderId="3" xfId="4156" applyFont="1" applyFill="1" applyBorder="1" applyAlignment="1">
      <alignment vertical="center"/>
    </xf>
    <xf numFmtId="178" fontId="37" fillId="0" borderId="0" xfId="0" applyNumberFormat="1" applyFont="1" applyFill="1" applyAlignment="1"/>
    <xf numFmtId="0" fontId="37" fillId="0" borderId="26" xfId="60" applyNumberFormat="1" applyFont="1" applyFill="1" applyBorder="1" applyAlignment="1">
      <alignment horizontal="center" vertical="center"/>
    </xf>
    <xf numFmtId="178" fontId="38" fillId="29" borderId="3" xfId="3345" applyNumberFormat="1" applyFont="1" applyFill="1" applyBorder="1" applyAlignment="1">
      <alignment horizontal="right" vertical="center"/>
    </xf>
    <xf numFmtId="0" fontId="37" fillId="0" borderId="3" xfId="60" applyNumberFormat="1" applyFont="1" applyFill="1" applyBorder="1" applyAlignment="1">
      <alignment horizontal="center" vertical="center"/>
    </xf>
    <xf numFmtId="0" fontId="37" fillId="0" borderId="3" xfId="2500" applyNumberFormat="1" applyFont="1" applyFill="1" applyBorder="1" applyAlignment="1">
      <alignment horizontal="center" vertical="center"/>
    </xf>
    <xf numFmtId="0" fontId="37" fillId="0" borderId="3" xfId="2500" applyNumberFormat="1" applyFont="1" applyFill="1" applyBorder="1">
      <alignment vertical="center"/>
    </xf>
    <xf numFmtId="178" fontId="37" fillId="0" borderId="3" xfId="2500" applyNumberFormat="1" applyFont="1" applyFill="1" applyBorder="1">
      <alignment vertical="center"/>
    </xf>
    <xf numFmtId="0" fontId="82" fillId="41" borderId="17" xfId="2500" applyNumberFormat="1" applyFont="1" applyFill="1" applyBorder="1" applyAlignment="1">
      <alignment vertical="center"/>
    </xf>
    <xf numFmtId="0" fontId="37" fillId="39" borderId="26" xfId="60" applyNumberFormat="1" applyFont="1" applyFill="1" applyBorder="1" applyAlignment="1">
      <alignment horizontal="center" vertical="center"/>
    </xf>
    <xf numFmtId="178" fontId="37" fillId="39" borderId="3" xfId="3345" applyNumberFormat="1" applyFont="1" applyFill="1" applyBorder="1" applyAlignment="1">
      <alignment horizontal="right" vertical="center"/>
    </xf>
    <xf numFmtId="0" fontId="37" fillId="0" borderId="0" xfId="60" applyNumberFormat="1" applyFont="1" applyFill="1" applyAlignment="1"/>
    <xf numFmtId="178" fontId="37" fillId="0" borderId="0" xfId="60" applyNumberFormat="1" applyFont="1" applyFill="1" applyAlignment="1"/>
    <xf numFmtId="178" fontId="37" fillId="39" borderId="3" xfId="3345" applyNumberFormat="1" applyFont="1" applyFill="1" applyBorder="1" applyAlignment="1">
      <alignment vertical="center"/>
    </xf>
    <xf numFmtId="178" fontId="37" fillId="0" borderId="3" xfId="3345" applyNumberFormat="1" applyFont="1" applyFill="1" applyBorder="1" applyAlignment="1">
      <alignment vertical="center"/>
    </xf>
    <xf numFmtId="178" fontId="37" fillId="0" borderId="3" xfId="3340" applyNumberFormat="1" applyFont="1" applyFill="1" applyBorder="1" applyAlignment="1">
      <alignment horizontal="center" vertical="center" wrapText="1"/>
    </xf>
    <xf numFmtId="0" fontId="37" fillId="0" borderId="3" xfId="116" applyFont="1" applyFill="1" applyBorder="1" applyAlignment="1">
      <alignment horizontal="center" vertical="center" wrapText="1"/>
    </xf>
    <xf numFmtId="0" fontId="38" fillId="31" borderId="3" xfId="0" applyNumberFormat="1" applyFont="1" applyFill="1" applyBorder="1" applyAlignment="1">
      <alignment horizontal="center" vertical="center"/>
    </xf>
    <xf numFmtId="0" fontId="38" fillId="31" borderId="3" xfId="0" applyNumberFormat="1" applyFont="1" applyFill="1" applyBorder="1" applyAlignment="1">
      <alignment horizontal="right" vertical="center"/>
    </xf>
    <xf numFmtId="178" fontId="37" fillId="0" borderId="0" xfId="0" applyNumberFormat="1" applyFont="1" applyAlignment="1"/>
    <xf numFmtId="0" fontId="37" fillId="0" borderId="0" xfId="0" applyNumberFormat="1" applyFont="1" applyFill="1" applyAlignment="1">
      <alignment horizontal="center" vertical="center"/>
    </xf>
    <xf numFmtId="0" fontId="96" fillId="0" borderId="28" xfId="0" applyNumberFormat="1" applyFont="1" applyFill="1" applyBorder="1" applyAlignment="1"/>
    <xf numFmtId="0" fontId="96" fillId="0" borderId="27" xfId="0" applyNumberFormat="1" applyFont="1" applyFill="1" applyBorder="1" applyAlignment="1"/>
    <xf numFmtId="0" fontId="96" fillId="0" borderId="0" xfId="0" applyNumberFormat="1" applyFont="1" applyFill="1" applyAlignment="1"/>
    <xf numFmtId="0" fontId="82" fillId="28" borderId="3" xfId="0" applyNumberFormat="1" applyFont="1" applyFill="1" applyBorder="1" applyAlignment="1" applyProtection="1">
      <alignment horizontal="center" vertical="center"/>
    </xf>
    <xf numFmtId="0" fontId="82" fillId="0" borderId="3" xfId="0" applyNumberFormat="1" applyFont="1" applyFill="1" applyBorder="1" applyAlignment="1" applyProtection="1">
      <alignment horizontal="center" vertical="center"/>
    </xf>
    <xf numFmtId="0" fontId="82" fillId="0" borderId="33" xfId="0" applyNumberFormat="1" applyFont="1" applyFill="1" applyBorder="1" applyAlignment="1" applyProtection="1">
      <alignment horizontal="center" vertical="center"/>
    </xf>
    <xf numFmtId="0" fontId="96" fillId="25" borderId="28" xfId="0" applyNumberFormat="1" applyFont="1" applyFill="1" applyBorder="1" applyAlignment="1"/>
    <xf numFmtId="3" fontId="96" fillId="25" borderId="27" xfId="0" applyNumberFormat="1" applyFont="1" applyFill="1" applyBorder="1" applyAlignment="1"/>
    <xf numFmtId="0" fontId="96" fillId="25" borderId="27" xfId="0" applyNumberFormat="1" applyFont="1" applyFill="1" applyBorder="1" applyAlignment="1"/>
    <xf numFmtId="0" fontId="96" fillId="25" borderId="0" xfId="0" applyNumberFormat="1" applyFont="1" applyFill="1" applyAlignment="1"/>
    <xf numFmtId="41" fontId="80" fillId="0" borderId="34" xfId="3" applyNumberFormat="1" applyFont="1" applyFill="1" applyBorder="1" applyAlignment="1" applyProtection="1">
      <alignment horizontal="center" vertical="center"/>
    </xf>
    <xf numFmtId="178" fontId="83" fillId="28" borderId="33" xfId="0" applyNumberFormat="1" applyFont="1" applyFill="1" applyBorder="1" applyAlignment="1">
      <alignment horizontal="center" vertical="center"/>
    </xf>
    <xf numFmtId="178" fontId="80" fillId="0" borderId="27" xfId="0" applyNumberFormat="1" applyFont="1" applyFill="1" applyBorder="1" applyAlignment="1"/>
    <xf numFmtId="0" fontId="37" fillId="0" borderId="3" xfId="4156" applyFont="1" applyFill="1" applyBorder="1" applyAlignment="1">
      <alignment horizontal="center" vertical="center"/>
    </xf>
    <xf numFmtId="186" fontId="37" fillId="25" borderId="3" xfId="32017" applyNumberFormat="1" applyFont="1" applyFill="1" applyBorder="1" applyAlignment="1">
      <alignment horizontal="center" vertical="center"/>
    </xf>
    <xf numFmtId="178" fontId="37" fillId="0" borderId="3" xfId="32017" applyNumberFormat="1" applyFont="1" applyFill="1" applyBorder="1" applyAlignment="1">
      <alignment horizontal="right" vertical="center"/>
    </xf>
    <xf numFmtId="178" fontId="37" fillId="0" borderId="14" xfId="32017" applyNumberFormat="1" applyFont="1" applyFill="1" applyBorder="1" applyAlignment="1">
      <alignment horizontal="right" vertical="center"/>
    </xf>
    <xf numFmtId="0" fontId="0" fillId="25" borderId="3" xfId="0" applyNumberFormat="1" applyFill="1" applyBorder="1" applyAlignment="1">
      <alignment horizontal="right" vertical="center"/>
    </xf>
    <xf numFmtId="178" fontId="37" fillId="0" borderId="3" xfId="4156" applyNumberFormat="1" applyFill="1" applyBorder="1" applyAlignment="1">
      <alignment horizontal="right" vertical="center"/>
    </xf>
    <xf numFmtId="38" fontId="37" fillId="0" borderId="3" xfId="32017" applyNumberFormat="1" applyFont="1" applyFill="1" applyBorder="1" applyAlignment="1">
      <alignment horizontal="right" vertical="center"/>
    </xf>
    <xf numFmtId="0" fontId="98" fillId="0" borderId="3" xfId="3376" applyNumberFormat="1" applyFont="1" applyFill="1" applyBorder="1" applyAlignment="1">
      <alignment horizontal="right" vertical="center"/>
    </xf>
    <xf numFmtId="0" fontId="99" fillId="0" borderId="3" xfId="3376" applyNumberFormat="1" applyFont="1" applyFill="1" applyBorder="1" applyAlignment="1">
      <alignment horizontal="right" vertical="center"/>
    </xf>
    <xf numFmtId="0" fontId="0" fillId="0" borderId="3" xfId="3376" applyNumberFormat="1" applyFont="1" applyFill="1" applyBorder="1" applyAlignment="1">
      <alignment horizontal="right" vertical="center"/>
    </xf>
    <xf numFmtId="0" fontId="34" fillId="0" borderId="3" xfId="0" applyNumberFormat="1" applyFont="1" applyFill="1" applyBorder="1" applyAlignment="1">
      <alignment horizontal="right" vertical="center"/>
    </xf>
    <xf numFmtId="0" fontId="37" fillId="25" borderId="3" xfId="4156" applyFont="1" applyFill="1" applyBorder="1" applyAlignment="1">
      <alignment horizontal="center" vertical="center"/>
    </xf>
    <xf numFmtId="178" fontId="37" fillId="43" borderId="3" xfId="4156" applyNumberFormat="1" applyFill="1" applyBorder="1" applyAlignment="1">
      <alignment horizontal="right" vertical="center"/>
    </xf>
    <xf numFmtId="178" fontId="39" fillId="0" borderId="3" xfId="4156" applyNumberFormat="1" applyFont="1" applyFill="1" applyBorder="1" applyAlignment="1">
      <alignment horizontal="right" vertical="center"/>
    </xf>
    <xf numFmtId="178" fontId="97" fillId="0" borderId="3" xfId="4156" applyNumberFormat="1" applyFont="1" applyFill="1" applyBorder="1" applyAlignment="1">
      <alignment horizontal="right" vertical="center"/>
    </xf>
    <xf numFmtId="178" fontId="101" fillId="0" borderId="3" xfId="0" applyNumberFormat="1" applyFont="1" applyFill="1" applyBorder="1" applyAlignment="1">
      <alignment horizontal="center" vertical="center"/>
    </xf>
    <xf numFmtId="187" fontId="102" fillId="0" borderId="3" xfId="0" applyNumberFormat="1" applyFont="1" applyFill="1" applyBorder="1" applyAlignment="1">
      <alignment horizontal="center" vertical="center"/>
    </xf>
    <xf numFmtId="0" fontId="102" fillId="0" borderId="3" xfId="0" applyNumberFormat="1" applyFont="1" applyFill="1" applyBorder="1" applyAlignment="1">
      <alignment horizontal="center" vertical="center"/>
    </xf>
    <xf numFmtId="178" fontId="101" fillId="25" borderId="3" xfId="0" applyNumberFormat="1" applyFont="1" applyFill="1" applyBorder="1" applyAlignment="1">
      <alignment horizontal="center" vertical="center"/>
    </xf>
    <xf numFmtId="0" fontId="102" fillId="25" borderId="3" xfId="0" applyNumberFormat="1" applyFont="1" applyFill="1" applyBorder="1" applyAlignment="1">
      <alignment horizontal="center" vertical="center"/>
    </xf>
    <xf numFmtId="0" fontId="82" fillId="41" borderId="19" xfId="2500" applyNumberFormat="1" applyFont="1" applyFill="1" applyBorder="1" applyAlignment="1">
      <alignment horizontal="center" vertical="center"/>
    </xf>
    <xf numFmtId="178" fontId="0" fillId="0" borderId="3" xfId="3345" applyNumberFormat="1" applyFont="1" applyFill="1" applyBorder="1" applyAlignment="1">
      <alignment horizontal="right" vertical="center"/>
    </xf>
    <xf numFmtId="0" fontId="34" fillId="0" borderId="26" xfId="60" applyNumberFormat="1" applyFont="1" applyFill="1" applyBorder="1" applyAlignment="1">
      <alignment horizontal="center" vertical="center"/>
    </xf>
    <xf numFmtId="178" fontId="31" fillId="0" borderId="3" xfId="3345" applyNumberFormat="1" applyFont="1" applyFill="1" applyBorder="1" applyAlignment="1">
      <alignment horizontal="right" vertical="center"/>
    </xf>
    <xf numFmtId="0" fontId="0" fillId="0" borderId="0" xfId="60" applyNumberFormat="1" applyFont="1" applyFill="1" applyAlignment="1"/>
    <xf numFmtId="178" fontId="0" fillId="0" borderId="0" xfId="60" applyNumberFormat="1" applyFont="1" applyFill="1" applyAlignment="1"/>
    <xf numFmtId="178" fontId="31" fillId="35" borderId="3" xfId="3345" applyNumberFormat="1" applyFont="1" applyFill="1" applyBorder="1" applyAlignment="1">
      <alignment horizontal="right" vertical="center"/>
    </xf>
    <xf numFmtId="0" fontId="0" fillId="0" borderId="26" xfId="60" applyNumberFormat="1" applyFont="1" applyFill="1" applyBorder="1" applyAlignment="1">
      <alignment horizontal="center" vertical="center"/>
    </xf>
    <xf numFmtId="0" fontId="0" fillId="0" borderId="0" xfId="60" applyNumberFormat="1" applyFont="1" applyAlignment="1"/>
    <xf numFmtId="178" fontId="0" fillId="0" borderId="0" xfId="60" applyNumberFormat="1" applyFont="1" applyAlignment="1"/>
    <xf numFmtId="178" fontId="39" fillId="0" borderId="15" xfId="4156" applyNumberFormat="1" applyFont="1" applyFill="1" applyBorder="1" applyAlignment="1">
      <alignment horizontal="right" vertical="center"/>
    </xf>
    <xf numFmtId="178" fontId="39" fillId="25" borderId="14" xfId="4156" applyNumberFormat="1" applyFont="1" applyFill="1" applyBorder="1" applyAlignment="1">
      <alignment horizontal="right" vertical="center"/>
    </xf>
    <xf numFmtId="178" fontId="39" fillId="25" borderId="3" xfId="32017" applyNumberFormat="1" applyFont="1" applyFill="1" applyBorder="1" applyAlignment="1">
      <alignment horizontal="right" vertical="center"/>
    </xf>
    <xf numFmtId="0" fontId="38" fillId="29" borderId="2" xfId="0" applyFont="1" applyFill="1" applyBorder="1" applyAlignment="1">
      <alignment horizontal="center" vertical="center"/>
    </xf>
    <xf numFmtId="0" fontId="38" fillId="29" borderId="26" xfId="0" applyFont="1" applyFill="1" applyBorder="1" applyAlignment="1">
      <alignment horizontal="center" vertical="center"/>
    </xf>
    <xf numFmtId="0" fontId="37" fillId="0" borderId="3" xfId="218" applyFont="1" applyBorder="1" applyAlignment="1">
      <alignment horizontal="center"/>
    </xf>
    <xf numFmtId="0" fontId="37" fillId="0" borderId="3" xfId="218" applyFont="1" applyBorder="1"/>
    <xf numFmtId="178" fontId="37" fillId="25" borderId="3" xfId="4156" applyNumberFormat="1" applyFill="1" applyBorder="1" applyAlignment="1">
      <alignment horizontal="right" vertical="center"/>
    </xf>
    <xf numFmtId="0" fontId="36" fillId="25" borderId="3" xfId="116" applyFont="1" applyFill="1" applyBorder="1" applyAlignment="1">
      <alignment horizontal="center" vertical="center" wrapText="1"/>
    </xf>
    <xf numFmtId="0" fontId="98" fillId="0" borderId="3" xfId="8" applyNumberFormat="1" applyFont="1" applyFill="1" applyBorder="1" applyAlignment="1" applyProtection="1">
      <alignment horizontal="right" vertical="center"/>
    </xf>
    <xf numFmtId="178" fontId="98" fillId="0" borderId="3" xfId="3345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0" fontId="98" fillId="0" borderId="3" xfId="8" quotePrefix="1" applyNumberFormat="1" applyFont="1" applyFill="1" applyBorder="1" applyAlignment="1" applyProtection="1">
      <alignment horizontal="right" vertical="center"/>
    </xf>
    <xf numFmtId="178" fontId="103" fillId="40" borderId="3" xfId="3345" applyNumberFormat="1" applyFont="1" applyFill="1" applyBorder="1" applyAlignment="1">
      <alignment horizontal="right" vertical="center"/>
    </xf>
    <xf numFmtId="0" fontId="82" fillId="41" borderId="19" xfId="250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0" fontId="37" fillId="0" borderId="3" xfId="4156" applyFont="1" applyFill="1" applyBorder="1" applyAlignment="1">
      <alignment horizontal="center" vertical="center"/>
    </xf>
    <xf numFmtId="178" fontId="37" fillId="0" borderId="3" xfId="0" applyNumberFormat="1" applyFont="1" applyFill="1" applyBorder="1" applyAlignment="1">
      <alignment horizontal="right" vertical="center"/>
    </xf>
    <xf numFmtId="0" fontId="82" fillId="25" borderId="32" xfId="0" applyNumberFormat="1" applyFont="1" applyFill="1" applyBorder="1" applyAlignment="1" applyProtection="1">
      <alignment horizontal="center" vertical="center"/>
    </xf>
    <xf numFmtId="38" fontId="86" fillId="25" borderId="3" xfId="4156" applyNumberFormat="1" applyFont="1" applyFill="1" applyBorder="1" applyAlignment="1">
      <alignment horizontal="right" vertical="center"/>
    </xf>
    <xf numFmtId="178" fontId="101" fillId="0" borderId="3" xfId="48434" applyNumberFormat="1" applyFont="1" applyFill="1" applyBorder="1" applyAlignment="1">
      <alignment horizontal="center" vertical="center"/>
    </xf>
    <xf numFmtId="178" fontId="102" fillId="25" borderId="35" xfId="0" applyNumberFormat="1" applyFont="1" applyFill="1" applyBorder="1" applyAlignment="1">
      <alignment horizontal="center" vertical="center"/>
    </xf>
    <xf numFmtId="178" fontId="86" fillId="25" borderId="14" xfId="4156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center" vertical="center"/>
    </xf>
    <xf numFmtId="178" fontId="38" fillId="0" borderId="3" xfId="3345" applyNumberFormat="1" applyFont="1" applyFill="1" applyBorder="1" applyAlignment="1">
      <alignment horizontal="right" vertical="center"/>
    </xf>
    <xf numFmtId="178" fontId="38" fillId="0" borderId="3" xfId="32017" applyNumberFormat="1" applyFont="1" applyFill="1" applyBorder="1" applyAlignment="1">
      <alignment horizontal="right" vertical="center"/>
    </xf>
    <xf numFmtId="178" fontId="98" fillId="0" borderId="3" xfId="32017" applyNumberFormat="1" applyFont="1" applyFill="1" applyBorder="1" applyAlignment="1">
      <alignment horizontal="right" vertical="center"/>
    </xf>
    <xf numFmtId="0" fontId="98" fillId="0" borderId="3" xfId="4156" applyFont="1" applyFill="1" applyBorder="1" applyAlignment="1">
      <alignment horizontal="center" vertical="center"/>
    </xf>
    <xf numFmtId="178" fontId="98" fillId="25" borderId="3" xfId="32017" applyNumberFormat="1" applyFont="1" applyFill="1" applyBorder="1" applyAlignment="1">
      <alignment horizontal="right" vertical="center"/>
    </xf>
    <xf numFmtId="178" fontId="39" fillId="25" borderId="3" xfId="4156" applyNumberFormat="1" applyFont="1" applyFill="1" applyBorder="1" applyAlignment="1">
      <alignment horizontal="right" vertical="center"/>
    </xf>
    <xf numFmtId="187" fontId="102" fillId="25" borderId="3" xfId="0" applyNumberFormat="1" applyFont="1" applyFill="1" applyBorder="1" applyAlignment="1">
      <alignment horizontal="center" vertical="center"/>
    </xf>
    <xf numFmtId="195" fontId="98" fillId="0" borderId="3" xfId="4156" applyNumberFormat="1" applyFont="1" applyFill="1" applyBorder="1" applyAlignment="1">
      <alignment horizontal="center" vertical="center"/>
    </xf>
    <xf numFmtId="0" fontId="38" fillId="29" borderId="3" xfId="32017" applyFont="1" applyFill="1" applyBorder="1" applyAlignment="1">
      <alignment horizontal="right" vertical="center"/>
    </xf>
    <xf numFmtId="0" fontId="98" fillId="39" borderId="16" xfId="0" applyNumberFormat="1" applyFont="1" applyFill="1" applyBorder="1" applyAlignment="1" applyProtection="1">
      <alignment horizontal="center" vertical="center" wrapText="1"/>
    </xf>
    <xf numFmtId="49" fontId="98" fillId="0" borderId="16" xfId="8" applyNumberFormat="1" applyFont="1" applyFill="1" applyBorder="1" applyAlignment="1">
      <alignment horizontal="center" vertical="center" wrapText="1"/>
    </xf>
    <xf numFmtId="191" fontId="0" fillId="39" borderId="3" xfId="3376" applyNumberFormat="1" applyFont="1" applyFill="1" applyBorder="1" applyAlignment="1">
      <alignment horizontal="right" vertical="center"/>
    </xf>
    <xf numFmtId="0" fontId="0" fillId="39" borderId="3" xfId="3376" applyNumberFormat="1" applyFont="1" applyFill="1" applyBorder="1">
      <alignment vertical="center"/>
    </xf>
    <xf numFmtId="0" fontId="98" fillId="0" borderId="3" xfId="3376" applyNumberFormat="1" applyFont="1" applyFill="1" applyBorder="1" applyAlignment="1">
      <alignment vertical="center"/>
    </xf>
    <xf numFmtId="0" fontId="0" fillId="39" borderId="3" xfId="3376" applyNumberFormat="1" applyFont="1" applyFill="1" applyBorder="1" applyAlignment="1">
      <alignment horizontal="right" vertical="center"/>
    </xf>
    <xf numFmtId="178" fontId="31" fillId="40" borderId="3" xfId="3345" applyNumberFormat="1" applyFont="1" applyFill="1" applyBorder="1" applyAlignment="1">
      <alignment horizontal="right" vertical="center"/>
    </xf>
    <xf numFmtId="0" fontId="0" fillId="39" borderId="3" xfId="8" applyNumberFormat="1" applyFont="1" applyFill="1" applyBorder="1" applyAlignment="1">
      <alignment horizontal="center" vertical="center"/>
    </xf>
    <xf numFmtId="178" fontId="0" fillId="39" borderId="3" xfId="3345" applyNumberFormat="1" applyFont="1" applyFill="1" applyBorder="1" applyAlignment="1">
      <alignment horizontal="right" vertical="center"/>
    </xf>
    <xf numFmtId="2" fontId="0" fillId="39" borderId="3" xfId="3376" applyNumberFormat="1" applyFont="1" applyFill="1" applyBorder="1" applyAlignment="1">
      <alignment horizontal="right" vertical="center"/>
    </xf>
    <xf numFmtId="0" fontId="0" fillId="39" borderId="3" xfId="0" applyNumberFormat="1" applyFill="1" applyBorder="1" applyAlignment="1">
      <alignment horizontal="right" vertical="center"/>
    </xf>
    <xf numFmtId="178" fontId="101" fillId="25" borderId="3" xfId="116" applyNumberFormat="1" applyFont="1" applyFill="1" applyBorder="1" applyAlignment="1">
      <alignment horizontal="center" vertical="center"/>
    </xf>
    <xf numFmtId="0" fontId="44" fillId="0" borderId="0" xfId="218"/>
    <xf numFmtId="0" fontId="0" fillId="44" borderId="19" xfId="3340" applyNumberFormat="1" applyFont="1" applyFill="1" applyBorder="1" applyAlignment="1" applyProtection="1">
      <alignment horizontal="center" vertical="center" wrapText="1"/>
    </xf>
    <xf numFmtId="178" fontId="103" fillId="0" borderId="3" xfId="3345" applyNumberFormat="1" applyFont="1" applyFill="1" applyBorder="1" applyAlignment="1">
      <alignment horizontal="right" vertical="center"/>
    </xf>
    <xf numFmtId="41" fontId="97" fillId="0" borderId="3" xfId="48438" applyFont="1" applyFill="1" applyBorder="1" applyAlignment="1">
      <alignment horizontal="right" vertical="center"/>
    </xf>
    <xf numFmtId="178" fontId="0" fillId="0" borderId="0" xfId="0" applyNumberFormat="1" applyFont="1" applyFill="1" applyAlignment="1"/>
    <xf numFmtId="41" fontId="101" fillId="25" borderId="32" xfId="3" applyNumberFormat="1" applyFont="1" applyFill="1" applyBorder="1" applyAlignment="1" applyProtection="1">
      <alignment horizontal="center" vertical="center"/>
    </xf>
    <xf numFmtId="177" fontId="101" fillId="2" borderId="3" xfId="0" applyNumberFormat="1" applyFont="1" applyFill="1" applyBorder="1" applyAlignment="1" applyProtection="1">
      <alignment horizontal="center" vertical="center"/>
    </xf>
    <xf numFmtId="178" fontId="102" fillId="28" borderId="3" xfId="0" applyNumberFormat="1" applyFont="1" applyFill="1" applyBorder="1" applyAlignment="1">
      <alignment horizontal="center" vertical="center"/>
    </xf>
    <xf numFmtId="177" fontId="101" fillId="36" borderId="3" xfId="0" applyNumberFormat="1" applyFont="1" applyFill="1" applyBorder="1" applyAlignment="1" applyProtection="1">
      <alignment horizontal="center" vertical="center"/>
    </xf>
    <xf numFmtId="41" fontId="101" fillId="25" borderId="34" xfId="3" applyNumberFormat="1" applyFont="1" applyFill="1" applyBorder="1" applyAlignment="1" applyProtection="1">
      <alignment horizontal="center" vertical="center"/>
    </xf>
    <xf numFmtId="177" fontId="101" fillId="2" borderId="35" xfId="0" applyNumberFormat="1" applyFont="1" applyFill="1" applyBorder="1" applyAlignment="1" applyProtection="1">
      <alignment horizontal="center" vertical="center"/>
    </xf>
    <xf numFmtId="178" fontId="102" fillId="28" borderId="35" xfId="0" applyNumberFormat="1" applyFont="1" applyFill="1" applyBorder="1" applyAlignment="1">
      <alignment horizontal="center" vertical="center"/>
    </xf>
    <xf numFmtId="198" fontId="96" fillId="25" borderId="27" xfId="0" applyNumberFormat="1" applyFont="1" applyFill="1" applyBorder="1" applyAlignment="1"/>
    <xf numFmtId="198" fontId="80" fillId="25" borderId="27" xfId="0" applyNumberFormat="1" applyFont="1" applyFill="1" applyBorder="1" applyAlignment="1"/>
    <xf numFmtId="178" fontId="101" fillId="0" borderId="33" xfId="0" applyNumberFormat="1" applyFont="1" applyFill="1" applyBorder="1" applyAlignment="1">
      <alignment horizontal="center" vertical="center"/>
    </xf>
    <xf numFmtId="0" fontId="102" fillId="25" borderId="33" xfId="0" applyNumberFormat="1" applyFont="1" applyFill="1" applyBorder="1" applyAlignment="1">
      <alignment horizontal="center" vertical="center"/>
    </xf>
    <xf numFmtId="178" fontId="101" fillId="0" borderId="33" xfId="48434" applyNumberFormat="1" applyFont="1" applyFill="1" applyBorder="1" applyAlignment="1">
      <alignment horizontal="center" vertical="center"/>
    </xf>
    <xf numFmtId="178" fontId="101" fillId="25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78" fontId="101" fillId="25" borderId="33" xfId="116" applyNumberFormat="1" applyFont="1" applyFill="1" applyBorder="1" applyAlignment="1">
      <alignment horizontal="center" vertical="center"/>
    </xf>
    <xf numFmtId="187" fontId="102" fillId="0" borderId="33" xfId="0" applyNumberFormat="1" applyFont="1" applyFill="1" applyBorder="1" applyAlignment="1">
      <alignment horizontal="center" vertical="center"/>
    </xf>
    <xf numFmtId="178" fontId="102" fillId="25" borderId="38" xfId="0" applyNumberFormat="1" applyFont="1" applyFill="1" applyBorder="1" applyAlignment="1">
      <alignment horizontal="center" vertical="center"/>
    </xf>
    <xf numFmtId="178" fontId="83" fillId="28" borderId="35" xfId="0" applyNumberFormat="1" applyFont="1" applyFill="1" applyBorder="1" applyAlignment="1">
      <alignment horizontal="center" vertical="center"/>
    </xf>
    <xf numFmtId="178" fontId="32" fillId="0" borderId="3" xfId="0" applyNumberFormat="1" applyFont="1" applyFill="1" applyBorder="1" applyAlignment="1">
      <alignment horizontal="center" vertical="center"/>
    </xf>
    <xf numFmtId="178" fontId="99" fillId="0" borderId="3" xfId="3345" applyNumberFormat="1" applyFont="1" applyFill="1" applyBorder="1" applyAlignment="1">
      <alignment horizontal="right" vertical="center"/>
    </xf>
    <xf numFmtId="178" fontId="97" fillId="25" borderId="14" xfId="4156" applyNumberFormat="1" applyFont="1" applyFill="1" applyBorder="1" applyAlignment="1">
      <alignment horizontal="right" vertical="center"/>
    </xf>
    <xf numFmtId="178" fontId="86" fillId="25" borderId="3" xfId="4156" applyNumberFormat="1" applyFont="1" applyFill="1" applyBorder="1" applyAlignment="1">
      <alignment horizontal="right" vertical="center"/>
    </xf>
    <xf numFmtId="178" fontId="97" fillId="25" borderId="3" xfId="4156" applyNumberFormat="1" applyFont="1" applyFill="1" applyBorder="1" applyAlignment="1">
      <alignment horizontal="right" vertical="center"/>
    </xf>
    <xf numFmtId="178" fontId="37" fillId="0" borderId="39" xfId="32017" applyNumberFormat="1" applyFont="1" applyFill="1" applyBorder="1" applyAlignment="1">
      <alignment horizontal="right" vertical="center"/>
    </xf>
    <xf numFmtId="178" fontId="80" fillId="0" borderId="3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/>
    </xf>
    <xf numFmtId="0" fontId="82" fillId="25" borderId="29" xfId="0" applyNumberFormat="1" applyFont="1" applyFill="1" applyBorder="1" applyAlignment="1" applyProtection="1">
      <alignment horizontal="center" vertical="center"/>
    </xf>
    <xf numFmtId="0" fontId="82" fillId="25" borderId="32" xfId="0" applyNumberFormat="1" applyFont="1" applyFill="1" applyBorder="1" applyAlignment="1" applyProtection="1">
      <alignment horizontal="center" vertical="center"/>
    </xf>
    <xf numFmtId="0" fontId="82" fillId="2" borderId="30" xfId="0" applyNumberFormat="1" applyFont="1" applyFill="1" applyBorder="1" applyAlignment="1" applyProtection="1">
      <alignment horizontal="center" vertical="center" wrapText="1"/>
    </xf>
    <xf numFmtId="0" fontId="82" fillId="2" borderId="3" xfId="0" applyNumberFormat="1" applyFont="1" applyFill="1" applyBorder="1" applyAlignment="1" applyProtection="1">
      <alignment horizontal="center" vertical="center"/>
    </xf>
    <xf numFmtId="0" fontId="82" fillId="0" borderId="30" xfId="0" applyNumberFormat="1" applyFont="1" applyFill="1" applyBorder="1" applyAlignment="1" applyProtection="1">
      <alignment horizontal="center" vertical="center"/>
    </xf>
    <xf numFmtId="0" fontId="82" fillId="0" borderId="31" xfId="0" applyNumberFormat="1" applyFont="1" applyFill="1" applyBorder="1" applyAlignment="1" applyProtection="1">
      <alignment horizontal="center" vertical="center"/>
    </xf>
    <xf numFmtId="0" fontId="82" fillId="0" borderId="29" xfId="0" applyNumberFormat="1" applyFont="1" applyFill="1" applyBorder="1" applyAlignment="1" applyProtection="1">
      <alignment horizontal="center" vertical="center"/>
    </xf>
    <xf numFmtId="0" fontId="82" fillId="0" borderId="32" xfId="0" applyNumberFormat="1" applyFont="1" applyFill="1" applyBorder="1" applyAlignment="1" applyProtection="1">
      <alignment horizontal="center" vertical="center"/>
    </xf>
    <xf numFmtId="17" fontId="98" fillId="0" borderId="22" xfId="3345" applyNumberFormat="1" applyFont="1" applyFill="1" applyBorder="1" applyAlignment="1">
      <alignment horizontal="center" vertical="center" wrapText="1"/>
    </xf>
    <xf numFmtId="17" fontId="98" fillId="0" borderId="23" xfId="3345" applyNumberFormat="1" applyFont="1" applyFill="1" applyBorder="1" applyAlignment="1">
      <alignment horizontal="center" vertical="center" wrapText="1"/>
    </xf>
    <xf numFmtId="17" fontId="98" fillId="0" borderId="24" xfId="3345" applyNumberFormat="1" applyFont="1" applyFill="1" applyBorder="1" applyAlignment="1">
      <alignment horizontal="center" vertical="center" wrapText="1"/>
    </xf>
    <xf numFmtId="17" fontId="98" fillId="0" borderId="17" xfId="3345" applyNumberFormat="1" applyFont="1" applyFill="1" applyBorder="1" applyAlignment="1">
      <alignment horizontal="center" vertical="center" wrapText="1"/>
    </xf>
    <xf numFmtId="17" fontId="98" fillId="0" borderId="0" xfId="3345" applyNumberFormat="1" applyFont="1" applyFill="1" applyBorder="1" applyAlignment="1">
      <alignment horizontal="center" vertical="center" wrapText="1"/>
    </xf>
    <xf numFmtId="17" fontId="98" fillId="0" borderId="18" xfId="3345" applyNumberFormat="1" applyFont="1" applyFill="1" applyBorder="1" applyAlignment="1">
      <alignment horizontal="center" vertical="center" wrapText="1"/>
    </xf>
    <xf numFmtId="17" fontId="98" fillId="0" borderId="19" xfId="3345" applyNumberFormat="1" applyFont="1" applyFill="1" applyBorder="1" applyAlignment="1">
      <alignment horizontal="center" vertical="center" wrapText="1"/>
    </xf>
    <xf numFmtId="17" fontId="98" fillId="0" borderId="20" xfId="3345" applyNumberFormat="1" applyFont="1" applyFill="1" applyBorder="1" applyAlignment="1">
      <alignment horizontal="center" vertical="center" wrapText="1"/>
    </xf>
    <xf numFmtId="17" fontId="98" fillId="0" borderId="21" xfId="3345" applyNumberFormat="1" applyFont="1" applyFill="1" applyBorder="1" applyAlignment="1">
      <alignment horizontal="center" vertical="center" wrapText="1"/>
    </xf>
    <xf numFmtId="0" fontId="0" fillId="39" borderId="14" xfId="8" applyNumberFormat="1" applyFont="1" applyFill="1" applyBorder="1" applyAlignment="1">
      <alignment horizontal="center" vertical="center"/>
    </xf>
    <xf numFmtId="0" fontId="0" fillId="39" borderId="15" xfId="8" applyNumberFormat="1" applyFont="1" applyFill="1" applyBorder="1" applyAlignment="1">
      <alignment horizontal="center" vertical="center"/>
    </xf>
    <xf numFmtId="0" fontId="0" fillId="39" borderId="16" xfId="8" applyNumberFormat="1" applyFont="1" applyFill="1" applyBorder="1" applyAlignment="1">
      <alignment horizontal="center" vertical="center"/>
    </xf>
    <xf numFmtId="0" fontId="98" fillId="0" borderId="14" xfId="0" applyNumberFormat="1" applyFont="1" applyFill="1" applyBorder="1" applyAlignment="1">
      <alignment horizontal="center" vertical="center"/>
    </xf>
    <xf numFmtId="0" fontId="98" fillId="0" borderId="15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4" xfId="8" applyNumberFormat="1" applyFont="1" applyFill="1" applyBorder="1" applyAlignment="1" applyProtection="1">
      <alignment horizontal="center" vertical="center"/>
    </xf>
    <xf numFmtId="0" fontId="98" fillId="0" borderId="15" xfId="8" applyNumberFormat="1" applyFont="1" applyFill="1" applyBorder="1" applyAlignment="1" applyProtection="1">
      <alignment horizontal="center" vertical="center"/>
    </xf>
    <xf numFmtId="0" fontId="98" fillId="0" borderId="14" xfId="8" applyNumberFormat="1" applyFont="1" applyFill="1" applyBorder="1" applyAlignment="1" applyProtection="1">
      <alignment horizontal="center" vertical="center" wrapText="1"/>
    </xf>
    <xf numFmtId="0" fontId="98" fillId="0" borderId="16" xfId="8" applyNumberFormat="1" applyFont="1" applyFill="1" applyBorder="1" applyAlignment="1" applyProtection="1">
      <alignment horizontal="center" vertical="center"/>
    </xf>
    <xf numFmtId="49" fontId="98" fillId="0" borderId="14" xfId="8" applyNumberFormat="1" applyFont="1" applyFill="1" applyBorder="1" applyAlignment="1">
      <alignment horizontal="center" vertical="center" wrapText="1"/>
    </xf>
    <xf numFmtId="49" fontId="98" fillId="0" borderId="15" xfId="8" applyNumberFormat="1" applyFont="1" applyFill="1" applyBorder="1" applyAlignment="1">
      <alignment horizontal="center" vertical="center" wrapText="1"/>
    </xf>
    <xf numFmtId="49" fontId="98" fillId="0" borderId="16" xfId="8" applyNumberFormat="1" applyFont="1" applyFill="1" applyBorder="1" applyAlignment="1">
      <alignment horizontal="center" vertical="center" wrapText="1"/>
    </xf>
    <xf numFmtId="0" fontId="98" fillId="39" borderId="14" xfId="0" applyNumberFormat="1" applyFont="1" applyFill="1" applyBorder="1" applyAlignment="1" applyProtection="1">
      <alignment horizontal="center" vertical="center" wrapText="1"/>
    </xf>
    <xf numFmtId="0" fontId="98" fillId="39" borderId="15" xfId="0" applyNumberFormat="1" applyFont="1" applyFill="1" applyBorder="1" applyAlignment="1" applyProtection="1">
      <alignment horizontal="center" vertical="center" wrapText="1"/>
    </xf>
    <xf numFmtId="0" fontId="98" fillId="39" borderId="16" xfId="0" applyNumberFormat="1" applyFont="1" applyFill="1" applyBorder="1" applyAlignment="1" applyProtection="1">
      <alignment horizontal="center" vertical="center" wrapText="1"/>
    </xf>
    <xf numFmtId="0" fontId="103" fillId="40" borderId="25" xfId="8" applyNumberFormat="1" applyFont="1" applyFill="1" applyBorder="1" applyAlignment="1" applyProtection="1">
      <alignment horizontal="center" vertical="center"/>
    </xf>
    <xf numFmtId="0" fontId="103" fillId="40" borderId="2" xfId="8" applyNumberFormat="1" applyFont="1" applyFill="1" applyBorder="1" applyAlignment="1" applyProtection="1">
      <alignment horizontal="center" vertical="center"/>
    </xf>
    <xf numFmtId="0" fontId="103" fillId="40" borderId="26" xfId="8" applyNumberFormat="1" applyFont="1" applyFill="1" applyBorder="1" applyAlignment="1" applyProtection="1">
      <alignment horizontal="center" vertical="center"/>
    </xf>
    <xf numFmtId="0" fontId="0" fillId="39" borderId="3" xfId="0" applyNumberFormat="1" applyFont="1" applyFill="1" applyBorder="1" applyAlignment="1" applyProtection="1">
      <alignment horizontal="center" vertical="center"/>
    </xf>
    <xf numFmtId="0" fontId="0" fillId="39" borderId="3" xfId="0" applyNumberFormat="1" applyFont="1" applyFill="1" applyBorder="1" applyAlignment="1" applyProtection="1">
      <alignment horizontal="center" vertical="center" wrapText="1"/>
    </xf>
    <xf numFmtId="0" fontId="31" fillId="40" borderId="25" xfId="8" applyNumberFormat="1" applyFont="1" applyFill="1" applyBorder="1" applyAlignment="1">
      <alignment horizontal="center" vertical="center"/>
    </xf>
    <xf numFmtId="0" fontId="31" fillId="40" borderId="2" xfId="8" applyNumberFormat="1" applyFont="1" applyFill="1" applyBorder="1" applyAlignment="1">
      <alignment horizontal="center" vertical="center"/>
    </xf>
    <xf numFmtId="0" fontId="31" fillId="40" borderId="26" xfId="8" applyNumberFormat="1" applyFont="1" applyFill="1" applyBorder="1" applyAlignment="1">
      <alignment horizontal="center" vertical="center"/>
    </xf>
    <xf numFmtId="0" fontId="0" fillId="0" borderId="24" xfId="3345" applyNumberFormat="1" applyFont="1" applyFill="1" applyBorder="1" applyAlignment="1">
      <alignment horizontal="center" vertical="center" wrapText="1"/>
    </xf>
    <xf numFmtId="0" fontId="0" fillId="0" borderId="18" xfId="3345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/>
    </xf>
    <xf numFmtId="0" fontId="34" fillId="0" borderId="14" xfId="3345" applyNumberFormat="1" applyFont="1" applyFill="1" applyBorder="1" applyAlignment="1">
      <alignment horizontal="center" vertical="center" wrapText="1"/>
    </xf>
    <xf numFmtId="0" fontId="0" fillId="0" borderId="15" xfId="3345" applyNumberFormat="1" applyFont="1" applyFill="1" applyBorder="1" applyAlignment="1">
      <alignment horizontal="center" vertical="center" wrapText="1"/>
    </xf>
    <xf numFmtId="0" fontId="0" fillId="0" borderId="14" xfId="3345" applyNumberFormat="1" applyFont="1" applyFill="1" applyBorder="1" applyAlignment="1">
      <alignment horizontal="center" vertical="center" wrapText="1"/>
    </xf>
    <xf numFmtId="0" fontId="0" fillId="0" borderId="14" xfId="3345" applyNumberFormat="1" applyFont="1" applyFill="1" applyBorder="1" applyAlignment="1">
      <alignment horizontal="center" vertical="center"/>
    </xf>
    <xf numFmtId="0" fontId="0" fillId="0" borderId="15" xfId="3345" applyNumberFormat="1" applyFont="1" applyFill="1" applyBorder="1" applyAlignment="1">
      <alignment horizontal="center" vertical="center"/>
    </xf>
    <xf numFmtId="0" fontId="31" fillId="40" borderId="3" xfId="8" applyNumberFormat="1" applyFont="1" applyFill="1" applyBorder="1" applyAlignment="1" applyProtection="1">
      <alignment horizontal="center" vertical="center"/>
    </xf>
    <xf numFmtId="49" fontId="0" fillId="0" borderId="14" xfId="3345" applyNumberFormat="1" applyFont="1" applyFill="1" applyBorder="1" applyAlignment="1">
      <alignment horizontal="center" vertical="center" wrapText="1"/>
    </xf>
    <xf numFmtId="49" fontId="0" fillId="0" borderId="15" xfId="3345" applyNumberFormat="1" applyFont="1" applyFill="1" applyBorder="1" applyAlignment="1">
      <alignment horizontal="center" vertical="center" wrapText="1"/>
    </xf>
    <xf numFmtId="49" fontId="0" fillId="0" borderId="16" xfId="8" applyNumberFormat="1" applyFont="1" applyFill="1" applyBorder="1" applyAlignment="1">
      <alignment horizontal="center" vertical="center" wrapText="1"/>
    </xf>
    <xf numFmtId="49" fontId="98" fillId="0" borderId="14" xfId="3345" applyNumberFormat="1" applyFont="1" applyFill="1" applyBorder="1" applyAlignment="1">
      <alignment horizontal="center" vertical="center" wrapText="1"/>
    </xf>
    <xf numFmtId="49" fontId="98" fillId="0" borderId="15" xfId="3345" applyNumberFormat="1" applyFont="1" applyFill="1" applyBorder="1" applyAlignment="1">
      <alignment horizontal="center" vertical="center" wrapText="1"/>
    </xf>
    <xf numFmtId="0" fontId="0" fillId="44" borderId="14" xfId="3340" applyNumberFormat="1" applyFont="1" applyFill="1" applyBorder="1" applyAlignment="1" applyProtection="1">
      <alignment horizontal="center" vertical="center" wrapText="1"/>
    </xf>
    <xf numFmtId="0" fontId="0" fillId="44" borderId="15" xfId="3340" applyNumberFormat="1" applyFont="1" applyFill="1" applyBorder="1" applyAlignment="1" applyProtection="1">
      <alignment horizontal="center" vertical="center" wrapText="1"/>
    </xf>
    <xf numFmtId="0" fontId="0" fillId="44" borderId="16" xfId="3340" applyNumberFormat="1" applyFont="1" applyFill="1" applyBorder="1" applyAlignment="1" applyProtection="1">
      <alignment horizontal="center" vertical="center" wrapText="1"/>
    </xf>
    <xf numFmtId="49" fontId="34" fillId="0" borderId="14" xfId="3345" applyNumberFormat="1" applyFont="1" applyFill="1" applyBorder="1" applyAlignment="1">
      <alignment horizontal="center" vertical="center" wrapText="1"/>
    </xf>
    <xf numFmtId="49" fontId="34" fillId="0" borderId="15" xfId="3345" applyNumberFormat="1" applyFont="1" applyFill="1" applyBorder="1" applyAlignment="1">
      <alignment horizontal="center" vertical="center" wrapText="1"/>
    </xf>
    <xf numFmtId="49" fontId="34" fillId="0" borderId="16" xfId="8" applyNumberFormat="1" applyFont="1" applyFill="1" applyBorder="1" applyAlignment="1">
      <alignment horizontal="center" vertical="center" wrapText="1"/>
    </xf>
    <xf numFmtId="0" fontId="0" fillId="0" borderId="26" xfId="3345" applyNumberFormat="1" applyFont="1" applyFill="1" applyBorder="1" applyAlignment="1">
      <alignment horizontal="center" vertical="center" wrapText="1"/>
    </xf>
    <xf numFmtId="0" fontId="98" fillId="0" borderId="22" xfId="3682" applyNumberFormat="1" applyFont="1" applyFill="1" applyBorder="1" applyAlignment="1">
      <alignment horizontal="center" vertical="center" wrapText="1"/>
    </xf>
    <xf numFmtId="0" fontId="98" fillId="0" borderId="23" xfId="3682" applyNumberFormat="1" applyFont="1" applyFill="1" applyBorder="1" applyAlignment="1">
      <alignment horizontal="center" vertical="center" wrapText="1"/>
    </xf>
    <xf numFmtId="0" fontId="98" fillId="0" borderId="24" xfId="3682" applyNumberFormat="1" applyFont="1" applyFill="1" applyBorder="1" applyAlignment="1">
      <alignment horizontal="center" vertical="center" wrapText="1"/>
    </xf>
    <xf numFmtId="0" fontId="98" fillId="0" borderId="17" xfId="3682" applyNumberFormat="1" applyFont="1" applyFill="1" applyBorder="1" applyAlignment="1">
      <alignment horizontal="center" vertical="center" wrapText="1"/>
    </xf>
    <xf numFmtId="0" fontId="98" fillId="0" borderId="0" xfId="3682" applyNumberFormat="1" applyFont="1" applyFill="1" applyBorder="1" applyAlignment="1">
      <alignment horizontal="center" vertical="center" wrapText="1"/>
    </xf>
    <xf numFmtId="0" fontId="98" fillId="0" borderId="18" xfId="3682" applyNumberFormat="1" applyFont="1" applyFill="1" applyBorder="1" applyAlignment="1">
      <alignment horizontal="center" vertical="center" wrapText="1"/>
    </xf>
    <xf numFmtId="49" fontId="0" fillId="0" borderId="26" xfId="3345" applyNumberFormat="1" applyFont="1" applyFill="1" applyBorder="1" applyAlignment="1">
      <alignment horizontal="center" vertical="center" wrapText="1"/>
    </xf>
    <xf numFmtId="49" fontId="0" fillId="0" borderId="3" xfId="3345" applyNumberFormat="1" applyFont="1" applyFill="1" applyBorder="1" applyAlignment="1">
      <alignment horizontal="center" vertical="center" wrapText="1"/>
    </xf>
    <xf numFmtId="49" fontId="34" fillId="0" borderId="3" xfId="3345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100" fillId="0" borderId="14" xfId="3345" applyNumberFormat="1" applyFont="1" applyFill="1" applyBorder="1" applyAlignment="1">
      <alignment horizontal="center" vertical="center" wrapText="1"/>
    </xf>
    <xf numFmtId="49" fontId="100" fillId="0" borderId="15" xfId="3345" applyNumberFormat="1" applyFont="1" applyFill="1" applyBorder="1" applyAlignment="1">
      <alignment horizontal="center" vertical="center" wrapText="1"/>
    </xf>
    <xf numFmtId="49" fontId="100" fillId="0" borderId="16" xfId="8" applyNumberFormat="1" applyFont="1" applyFill="1" applyBorder="1" applyAlignment="1">
      <alignment horizontal="center" vertical="center" wrapText="1"/>
    </xf>
    <xf numFmtId="49" fontId="0" fillId="39" borderId="24" xfId="8" applyNumberFormat="1" applyFont="1" applyFill="1" applyBorder="1" applyAlignment="1">
      <alignment horizontal="center" vertical="center" wrapText="1"/>
    </xf>
    <xf numFmtId="49" fontId="0" fillId="39" borderId="18" xfId="8" applyNumberFormat="1" applyFont="1" applyFill="1" applyBorder="1" applyAlignment="1">
      <alignment horizontal="center" vertical="center" wrapText="1"/>
    </xf>
    <xf numFmtId="49" fontId="0" fillId="39" borderId="21" xfId="8" applyNumberFormat="1" applyFont="1" applyFill="1" applyBorder="1" applyAlignment="1">
      <alignment horizontal="center" vertical="center" wrapText="1"/>
    </xf>
    <xf numFmtId="49" fontId="0" fillId="39" borderId="14" xfId="8" applyNumberFormat="1" applyFont="1" applyFill="1" applyBorder="1" applyAlignment="1">
      <alignment horizontal="center" vertical="center" wrapText="1"/>
    </xf>
    <xf numFmtId="49" fontId="0" fillId="39" borderId="15" xfId="8" applyNumberFormat="1" applyFont="1" applyFill="1" applyBorder="1" applyAlignment="1">
      <alignment horizontal="center" vertical="center" wrapText="1"/>
    </xf>
    <xf numFmtId="49" fontId="0" fillId="39" borderId="16" xfId="8" applyNumberFormat="1" applyFont="1" applyFill="1" applyBorder="1" applyAlignment="1">
      <alignment horizontal="center" vertical="center" wrapText="1"/>
    </xf>
    <xf numFmtId="49" fontId="34" fillId="39" borderId="14" xfId="8" applyNumberFormat="1" applyFont="1" applyFill="1" applyBorder="1" applyAlignment="1">
      <alignment horizontal="center" vertical="center" wrapText="1"/>
    </xf>
    <xf numFmtId="49" fontId="34" fillId="39" borderId="15" xfId="8" applyNumberFormat="1" applyFont="1" applyFill="1" applyBorder="1" applyAlignment="1">
      <alignment horizontal="center" vertical="center" wrapText="1"/>
    </xf>
    <xf numFmtId="49" fontId="34" fillId="39" borderId="16" xfId="8" applyNumberFormat="1" applyFont="1" applyFill="1" applyBorder="1" applyAlignment="1">
      <alignment horizontal="center" vertical="center" wrapText="1"/>
    </xf>
    <xf numFmtId="0" fontId="34" fillId="0" borderId="3" xfId="3345" applyNumberFormat="1" applyFont="1" applyFill="1" applyBorder="1" applyAlignment="1" applyProtection="1">
      <alignment horizontal="center" vertical="center" wrapText="1"/>
    </xf>
    <xf numFmtId="0" fontId="0" fillId="0" borderId="3" xfId="3345" applyNumberFormat="1" applyFont="1" applyFill="1" applyBorder="1" applyAlignment="1" applyProtection="1">
      <alignment horizontal="center" vertical="center" wrapText="1"/>
    </xf>
    <xf numFmtId="0" fontId="37" fillId="0" borderId="3" xfId="32017" applyFont="1" applyFill="1" applyBorder="1" applyAlignment="1">
      <alignment horizontal="center" vertical="center" wrapText="1"/>
    </xf>
    <xf numFmtId="0" fontId="37" fillId="0" borderId="3" xfId="32017" applyFont="1" applyFill="1" applyBorder="1" applyAlignment="1">
      <alignment horizontal="center" vertical="center"/>
    </xf>
    <xf numFmtId="49" fontId="37" fillId="0" borderId="14" xfId="32017" applyNumberFormat="1" applyFont="1" applyFill="1" applyBorder="1" applyAlignment="1">
      <alignment horizontal="center" vertical="center" wrapText="1"/>
    </xf>
    <xf numFmtId="49" fontId="37" fillId="0" borderId="15" xfId="32017" applyNumberFormat="1" applyFont="1" applyFill="1" applyBorder="1" applyAlignment="1">
      <alignment horizontal="center" vertical="center" wrapText="1"/>
    </xf>
    <xf numFmtId="49" fontId="37" fillId="0" borderId="16" xfId="32017" applyNumberFormat="1" applyFont="1" applyFill="1" applyBorder="1" applyAlignment="1">
      <alignment horizontal="center" vertical="center" wrapText="1"/>
    </xf>
    <xf numFmtId="49" fontId="37" fillId="25" borderId="14" xfId="32017" applyNumberFormat="1" applyFont="1" applyFill="1" applyBorder="1" applyAlignment="1">
      <alignment horizontal="center" vertical="center" wrapText="1"/>
    </xf>
    <xf numFmtId="49" fontId="37" fillId="25" borderId="15" xfId="32017" applyNumberFormat="1" applyFont="1" applyFill="1" applyBorder="1" applyAlignment="1">
      <alignment horizontal="center" vertical="center" wrapText="1"/>
    </xf>
    <xf numFmtId="49" fontId="37" fillId="25" borderId="16" xfId="32017" applyNumberFormat="1" applyFont="1" applyFill="1" applyBorder="1" applyAlignment="1">
      <alignment horizontal="center" vertical="center" wrapText="1"/>
    </xf>
    <xf numFmtId="0" fontId="37" fillId="0" borderId="14" xfId="4156" applyFont="1" applyBorder="1" applyAlignment="1">
      <alignment horizontal="center" vertical="center"/>
    </xf>
    <xf numFmtId="0" fontId="37" fillId="0" borderId="15" xfId="4156" applyFont="1" applyBorder="1" applyAlignment="1">
      <alignment horizontal="center" vertical="center"/>
    </xf>
    <xf numFmtId="0" fontId="37" fillId="0" borderId="16" xfId="4156" applyFont="1" applyBorder="1" applyAlignment="1">
      <alignment horizontal="center" vertical="center"/>
    </xf>
    <xf numFmtId="0" fontId="37" fillId="0" borderId="14" xfId="4156" applyFont="1" applyBorder="1" applyAlignment="1">
      <alignment horizontal="center" vertical="center" wrapText="1"/>
    </xf>
    <xf numFmtId="0" fontId="38" fillId="29" borderId="3" xfId="4156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8" fillId="29" borderId="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34" borderId="14" xfId="32017" applyFont="1" applyFill="1" applyBorder="1" applyAlignment="1">
      <alignment horizontal="center" vertical="center"/>
    </xf>
    <xf numFmtId="0" fontId="37" fillId="34" borderId="15" xfId="32017" applyFont="1" applyFill="1" applyBorder="1" applyAlignment="1">
      <alignment horizontal="center" vertical="center"/>
    </xf>
    <xf numFmtId="0" fontId="37" fillId="34" borderId="16" xfId="32017" applyFont="1" applyFill="1" applyBorder="1" applyAlignment="1">
      <alignment horizontal="center" vertical="center"/>
    </xf>
    <xf numFmtId="49" fontId="37" fillId="0" borderId="3" xfId="32017" applyNumberFormat="1" applyFont="1" applyFill="1" applyBorder="1" applyAlignment="1">
      <alignment horizontal="center" vertical="center" wrapText="1"/>
    </xf>
    <xf numFmtId="49" fontId="37" fillId="0" borderId="3" xfId="4156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49" fontId="37" fillId="25" borderId="3" xfId="32017" applyNumberFormat="1" applyFont="1" applyFill="1" applyBorder="1" applyAlignment="1">
      <alignment horizontal="center" vertical="center" wrapText="1"/>
    </xf>
    <xf numFmtId="0" fontId="37" fillId="25" borderId="14" xfId="4156" applyFont="1" applyFill="1" applyBorder="1" applyAlignment="1">
      <alignment horizontal="center" vertical="center" wrapText="1"/>
    </xf>
    <xf numFmtId="0" fontId="37" fillId="25" borderId="15" xfId="4156" applyFont="1" applyFill="1" applyBorder="1" applyAlignment="1">
      <alignment horizontal="center" vertical="center" wrapText="1"/>
    </xf>
    <xf numFmtId="0" fontId="37" fillId="25" borderId="16" xfId="4156" applyFont="1" applyFill="1" applyBorder="1" applyAlignment="1">
      <alignment horizontal="center" vertical="center" wrapText="1"/>
    </xf>
    <xf numFmtId="0" fontId="37" fillId="25" borderId="14" xfId="32017" applyFont="1" applyFill="1" applyBorder="1" applyAlignment="1">
      <alignment horizontal="center" vertical="center" wrapText="1"/>
    </xf>
    <xf numFmtId="0" fontId="37" fillId="25" borderId="15" xfId="32017" applyFont="1" applyFill="1" applyBorder="1" applyAlignment="1">
      <alignment horizontal="center" vertical="center" wrapText="1"/>
    </xf>
    <xf numFmtId="0" fontId="37" fillId="25" borderId="16" xfId="32017" applyFont="1" applyFill="1" applyBorder="1" applyAlignment="1">
      <alignment horizontal="center" vertical="center" wrapText="1"/>
    </xf>
    <xf numFmtId="14" fontId="37" fillId="0" borderId="3" xfId="32017" applyNumberFormat="1" applyFont="1" applyFill="1" applyBorder="1" applyAlignment="1">
      <alignment horizontal="center" vertical="center"/>
    </xf>
    <xf numFmtId="178" fontId="37" fillId="0" borderId="3" xfId="32017" applyNumberFormat="1" applyFont="1" applyFill="1" applyBorder="1" applyAlignment="1">
      <alignment horizontal="center" vertical="center"/>
    </xf>
    <xf numFmtId="0" fontId="37" fillId="34" borderId="3" xfId="32017" applyFont="1" applyFill="1" applyBorder="1" applyAlignment="1">
      <alignment horizontal="center" vertical="center"/>
    </xf>
    <xf numFmtId="0" fontId="37" fillId="0" borderId="14" xfId="4156" applyFont="1" applyFill="1" applyBorder="1" applyAlignment="1">
      <alignment horizontal="center" vertical="center" wrapText="1"/>
    </xf>
    <xf numFmtId="0" fontId="37" fillId="0" borderId="15" xfId="4156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38" fillId="29" borderId="25" xfId="4156" applyFont="1" applyFill="1" applyBorder="1" applyAlignment="1">
      <alignment horizontal="center" vertical="center"/>
    </xf>
    <xf numFmtId="0" fontId="38" fillId="29" borderId="2" xfId="4156" applyFont="1" applyFill="1" applyBorder="1" applyAlignment="1">
      <alignment horizontal="center" vertical="center"/>
    </xf>
    <xf numFmtId="0" fontId="38" fillId="29" borderId="26" xfId="4156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49" fontId="37" fillId="25" borderId="14" xfId="4156" applyNumberFormat="1" applyFont="1" applyFill="1" applyBorder="1" applyAlignment="1">
      <alignment horizontal="center" vertical="center" wrapText="1"/>
    </xf>
    <xf numFmtId="49" fontId="37" fillId="25" borderId="15" xfId="4156" applyNumberFormat="1" applyFont="1" applyFill="1" applyBorder="1" applyAlignment="1">
      <alignment horizontal="center" vertical="center" wrapText="1"/>
    </xf>
    <xf numFmtId="49" fontId="37" fillId="25" borderId="16" xfId="4156" applyNumberFormat="1" applyFont="1" applyFill="1" applyBorder="1" applyAlignment="1">
      <alignment horizontal="center" vertical="center" wrapText="1"/>
    </xf>
    <xf numFmtId="14" fontId="37" fillId="0" borderId="3" xfId="32017" applyNumberFormat="1" applyFont="1" applyFill="1" applyBorder="1" applyAlignment="1">
      <alignment horizontal="center" vertical="center" wrapText="1"/>
    </xf>
    <xf numFmtId="49" fontId="37" fillId="30" borderId="3" xfId="32017" applyNumberFormat="1" applyFont="1" applyFill="1" applyBorder="1" applyAlignment="1">
      <alignment horizontal="center" vertical="center" wrapText="1"/>
    </xf>
    <xf numFmtId="178" fontId="37" fillId="0" borderId="3" xfId="32017" applyNumberFormat="1" applyFont="1" applyFill="1" applyBorder="1" applyAlignment="1">
      <alignment horizontal="center" vertical="center" wrapText="1"/>
    </xf>
    <xf numFmtId="178" fontId="38" fillId="29" borderId="3" xfId="32017" applyNumberFormat="1" applyFont="1" applyFill="1" applyBorder="1" applyAlignment="1">
      <alignment horizontal="center" vertical="center"/>
    </xf>
    <xf numFmtId="17" fontId="37" fillId="0" borderId="3" xfId="32017" applyNumberFormat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/>
    </xf>
    <xf numFmtId="49" fontId="37" fillId="0" borderId="3" xfId="32017" applyNumberFormat="1" applyFont="1" applyFill="1" applyBorder="1" applyAlignment="1">
      <alignment horizontal="center" vertical="center"/>
    </xf>
    <xf numFmtId="0" fontId="37" fillId="0" borderId="3" xfId="4156" applyFont="1" applyFill="1" applyBorder="1" applyAlignment="1">
      <alignment horizontal="center" vertical="center" wrapText="1"/>
    </xf>
    <xf numFmtId="0" fontId="37" fillId="0" borderId="3" xfId="4156" applyFont="1" applyFill="1" applyBorder="1" applyAlignment="1">
      <alignment horizontal="center" vertical="center"/>
    </xf>
    <xf numFmtId="0" fontId="37" fillId="25" borderId="3" xfId="4156" applyFont="1" applyFill="1" applyBorder="1" applyAlignment="1">
      <alignment horizontal="center" vertical="center" wrapText="1"/>
    </xf>
    <xf numFmtId="0" fontId="37" fillId="25" borderId="3" xfId="4156" applyFont="1" applyFill="1" applyBorder="1" applyAlignment="1">
      <alignment horizontal="center" vertical="center"/>
    </xf>
    <xf numFmtId="49" fontId="37" fillId="0" borderId="14" xfId="4156" applyNumberFormat="1" applyFont="1" applyFill="1" applyBorder="1" applyAlignment="1">
      <alignment horizontal="center" vertical="center" wrapText="1"/>
    </xf>
    <xf numFmtId="49" fontId="37" fillId="0" borderId="15" xfId="4156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37" fillId="0" borderId="24" xfId="32017" applyNumberFormat="1" applyFont="1" applyFill="1" applyBorder="1" applyAlignment="1">
      <alignment horizontal="center" vertical="center" wrapText="1"/>
    </xf>
    <xf numFmtId="49" fontId="37" fillId="0" borderId="18" xfId="32017" applyNumberFormat="1" applyFont="1" applyFill="1" applyBorder="1" applyAlignment="1">
      <alignment horizontal="center" vertical="center" wrapText="1"/>
    </xf>
    <xf numFmtId="49" fontId="37" fillId="0" borderId="21" xfId="32017" applyNumberFormat="1" applyFont="1" applyFill="1" applyBorder="1" applyAlignment="1">
      <alignment horizontal="center" vertical="center" wrapText="1"/>
    </xf>
    <xf numFmtId="49" fontId="37" fillId="0" borderId="16" xfId="4156" applyNumberFormat="1" applyFont="1" applyFill="1" applyBorder="1" applyAlignment="1">
      <alignment horizontal="center" vertical="center" wrapText="1"/>
    </xf>
    <xf numFmtId="49" fontId="98" fillId="0" borderId="14" xfId="32017" applyNumberFormat="1" applyFont="1" applyFill="1" applyBorder="1" applyAlignment="1">
      <alignment horizontal="center" vertical="center" wrapText="1"/>
    </xf>
    <xf numFmtId="49" fontId="98" fillId="0" borderId="15" xfId="32017" applyNumberFormat="1" applyFont="1" applyFill="1" applyBorder="1" applyAlignment="1">
      <alignment horizontal="center" vertical="center" wrapText="1"/>
    </xf>
    <xf numFmtId="49" fontId="98" fillId="0" borderId="16" xfId="32017" applyNumberFormat="1" applyFont="1" applyFill="1" applyBorder="1" applyAlignment="1">
      <alignment horizontal="center" vertical="center" wrapText="1"/>
    </xf>
    <xf numFmtId="0" fontId="37" fillId="0" borderId="14" xfId="4156" applyFont="1" applyFill="1" applyBorder="1" applyAlignment="1">
      <alignment horizontal="center" vertical="center"/>
    </xf>
    <xf numFmtId="0" fontId="98" fillId="0" borderId="14" xfId="4156" applyFont="1" applyFill="1" applyBorder="1" applyAlignment="1">
      <alignment horizontal="center" vertical="center" wrapText="1"/>
    </xf>
    <xf numFmtId="0" fontId="98" fillId="0" borderId="15" xfId="4156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37" fillId="0" borderId="15" xfId="4156" applyFont="1" applyBorder="1" applyAlignment="1">
      <alignment horizontal="center" vertical="center" wrapText="1"/>
    </xf>
    <xf numFmtId="0" fontId="37" fillId="0" borderId="16" xfId="4156" applyFont="1" applyBorder="1" applyAlignment="1">
      <alignment horizontal="center" vertical="center" wrapText="1"/>
    </xf>
    <xf numFmtId="0" fontId="37" fillId="0" borderId="3" xfId="4156" applyFont="1" applyBorder="1" applyAlignment="1">
      <alignment horizontal="center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3" xfId="32017" applyNumberFormat="1" applyFont="1" applyFill="1" applyBorder="1" applyAlignment="1">
      <alignment horizontal="center" vertical="center" wrapText="1"/>
    </xf>
    <xf numFmtId="0" fontId="37" fillId="0" borderId="3" xfId="32017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7" fillId="0" borderId="3" xfId="3682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7" fillId="0" borderId="3" xfId="3682" applyFont="1" applyFill="1" applyBorder="1" applyAlignment="1">
      <alignment horizontal="center" vertical="center" wrapText="1"/>
    </xf>
    <xf numFmtId="0" fontId="0" fillId="0" borderId="3" xfId="3345" applyNumberFormat="1" applyFont="1" applyFill="1" applyBorder="1" applyAlignment="1" applyProtection="1">
      <alignment horizontal="center" vertical="center"/>
    </xf>
    <xf numFmtId="49" fontId="37" fillId="25" borderId="14" xfId="0" applyNumberFormat="1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49" fontId="37" fillId="25" borderId="16" xfId="0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/>
    </xf>
    <xf numFmtId="17" fontId="37" fillId="25" borderId="22" xfId="0" applyNumberFormat="1" applyFont="1" applyFill="1" applyBorder="1" applyAlignment="1">
      <alignment horizontal="center" vertical="center" wrapText="1"/>
    </xf>
    <xf numFmtId="17" fontId="37" fillId="25" borderId="23" xfId="0" applyNumberFormat="1" applyFont="1" applyFill="1" applyBorder="1" applyAlignment="1">
      <alignment horizontal="center" vertical="center"/>
    </xf>
    <xf numFmtId="17" fontId="37" fillId="25" borderId="24" xfId="0" applyNumberFormat="1" applyFont="1" applyFill="1" applyBorder="1" applyAlignment="1">
      <alignment horizontal="center" vertical="center"/>
    </xf>
    <xf numFmtId="17" fontId="37" fillId="25" borderId="17" xfId="0" applyNumberFormat="1" applyFont="1" applyFill="1" applyBorder="1" applyAlignment="1">
      <alignment horizontal="center" vertical="center"/>
    </xf>
    <xf numFmtId="17" fontId="37" fillId="25" borderId="0" xfId="0" applyNumberFormat="1" applyFont="1" applyFill="1" applyBorder="1" applyAlignment="1">
      <alignment horizontal="center" vertical="center"/>
    </xf>
    <xf numFmtId="17" fontId="37" fillId="25" borderId="18" xfId="0" applyNumberFormat="1" applyFont="1" applyFill="1" applyBorder="1" applyAlignment="1">
      <alignment horizontal="center" vertical="center"/>
    </xf>
    <xf numFmtId="17" fontId="37" fillId="25" borderId="19" xfId="0" applyNumberFormat="1" applyFont="1" applyFill="1" applyBorder="1" applyAlignment="1">
      <alignment horizontal="center" vertical="center"/>
    </xf>
    <xf numFmtId="17" fontId="37" fillId="25" borderId="20" xfId="0" applyNumberFormat="1" applyFont="1" applyFill="1" applyBorder="1" applyAlignment="1">
      <alignment horizontal="center" vertical="center"/>
    </xf>
    <xf numFmtId="17" fontId="37" fillId="25" borderId="21" xfId="0" applyNumberFormat="1" applyFont="1" applyFill="1" applyBorder="1" applyAlignment="1">
      <alignment horizontal="center" vertical="center"/>
    </xf>
    <xf numFmtId="0" fontId="37" fillId="0" borderId="3" xfId="3682" applyFont="1" applyBorder="1" applyAlignment="1">
      <alignment horizontal="center" vertical="center"/>
    </xf>
    <xf numFmtId="49" fontId="37" fillId="30" borderId="3" xfId="5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9" fontId="34" fillId="30" borderId="14" xfId="5" applyNumberFormat="1" applyFont="1" applyFill="1" applyBorder="1" applyAlignment="1">
      <alignment horizontal="center" vertical="center"/>
    </xf>
    <xf numFmtId="0" fontId="37" fillId="0" borderId="14" xfId="218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7" fillId="0" borderId="14" xfId="218" applyFont="1" applyBorder="1" applyAlignment="1">
      <alignment horizontal="center" vertical="center" wrapText="1"/>
    </xf>
    <xf numFmtId="178" fontId="0" fillId="0" borderId="14" xfId="60" applyNumberFormat="1" applyFont="1" applyFill="1" applyBorder="1" applyAlignment="1">
      <alignment horizontal="center" vertical="center"/>
    </xf>
    <xf numFmtId="178" fontId="0" fillId="0" borderId="15" xfId="60" applyNumberFormat="1" applyFont="1" applyFill="1" applyBorder="1" applyAlignment="1">
      <alignment horizontal="center" vertical="center"/>
    </xf>
    <xf numFmtId="178" fontId="0" fillId="0" borderId="16" xfId="6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6" xfId="3345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78" fontId="37" fillId="0" borderId="14" xfId="60" applyNumberFormat="1" applyFont="1" applyFill="1" applyBorder="1" applyAlignment="1">
      <alignment horizontal="center" vertical="center"/>
    </xf>
    <xf numFmtId="178" fontId="37" fillId="0" borderId="15" xfId="60" applyNumberFormat="1" applyFont="1" applyFill="1" applyBorder="1" applyAlignment="1">
      <alignment horizontal="center" vertical="center"/>
    </xf>
    <xf numFmtId="178" fontId="37" fillId="0" borderId="16" xfId="60" applyNumberFormat="1" applyFont="1" applyFill="1" applyBorder="1" applyAlignment="1">
      <alignment horizontal="center" vertical="center"/>
    </xf>
    <xf numFmtId="0" fontId="37" fillId="25" borderId="3" xfId="0" applyFont="1" applyFill="1" applyBorder="1" applyAlignment="1">
      <alignment horizontal="center" vertical="center"/>
    </xf>
    <xf numFmtId="0" fontId="37" fillId="0" borderId="22" xfId="4156" applyFont="1" applyBorder="1" applyAlignment="1">
      <alignment horizontal="center"/>
    </xf>
    <xf numFmtId="0" fontId="37" fillId="0" borderId="17" xfId="4156" applyFont="1" applyBorder="1" applyAlignment="1">
      <alignment horizontal="center"/>
    </xf>
    <xf numFmtId="0" fontId="37" fillId="0" borderId="19" xfId="4156" applyFont="1" applyBorder="1" applyAlignment="1">
      <alignment horizontal="center"/>
    </xf>
    <xf numFmtId="0" fontId="37" fillId="0" borderId="23" xfId="4156" applyFont="1" applyBorder="1" applyAlignment="1">
      <alignment horizontal="center"/>
    </xf>
    <xf numFmtId="0" fontId="37" fillId="0" borderId="0" xfId="4156" applyFont="1" applyAlignment="1">
      <alignment horizontal="center"/>
    </xf>
    <xf numFmtId="0" fontId="37" fillId="0" borderId="20" xfId="4156" applyFont="1" applyBorder="1" applyAlignment="1">
      <alignment horizontal="center"/>
    </xf>
    <xf numFmtId="0" fontId="37" fillId="0" borderId="3" xfId="4156" applyFont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 wrapText="1"/>
    </xf>
    <xf numFmtId="0" fontId="0" fillId="0" borderId="14" xfId="60" applyNumberFormat="1" applyFont="1" applyBorder="1" applyAlignment="1">
      <alignment horizontal="center" vertical="center"/>
    </xf>
    <xf numFmtId="0" fontId="0" fillId="0" borderId="15" xfId="60" applyNumberFormat="1" applyFont="1" applyBorder="1" applyAlignment="1">
      <alignment horizontal="center" vertical="center"/>
    </xf>
    <xf numFmtId="0" fontId="0" fillId="0" borderId="16" xfId="60" applyNumberFormat="1" applyFont="1" applyBorder="1" applyAlignment="1">
      <alignment horizontal="center" vertical="center"/>
    </xf>
    <xf numFmtId="49" fontId="100" fillId="0" borderId="14" xfId="32017" applyNumberFormat="1" applyFont="1" applyFill="1" applyBorder="1" applyAlignment="1">
      <alignment horizontal="center" vertical="center" wrapText="1"/>
    </xf>
    <xf numFmtId="49" fontId="100" fillId="0" borderId="15" xfId="32017" applyNumberFormat="1" applyFont="1" applyFill="1" applyBorder="1" applyAlignment="1">
      <alignment horizontal="center" vertical="center" wrapText="1"/>
    </xf>
    <xf numFmtId="49" fontId="100" fillId="0" borderId="16" xfId="32017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  <xf numFmtId="49" fontId="37" fillId="0" borderId="14" xfId="3345" applyNumberFormat="1" applyFont="1" applyFill="1" applyBorder="1" applyAlignment="1">
      <alignment horizontal="center" vertical="center" wrapText="1"/>
    </xf>
    <xf numFmtId="49" fontId="37" fillId="0" borderId="15" xfId="3345" applyNumberFormat="1" applyFont="1" applyFill="1" applyBorder="1" applyAlignment="1">
      <alignment horizontal="center" vertical="center" wrapText="1"/>
    </xf>
    <xf numFmtId="49" fontId="37" fillId="0" borderId="16" xfId="3345" applyNumberFormat="1" applyFont="1" applyFill="1" applyBorder="1" applyAlignment="1">
      <alignment horizontal="center" vertical="center" wrapText="1"/>
    </xf>
    <xf numFmtId="0" fontId="37" fillId="0" borderId="3" xfId="4156" applyFont="1" applyBorder="1" applyAlignment="1">
      <alignment horizontal="center" vertical="center" wrapText="1"/>
    </xf>
    <xf numFmtId="49" fontId="86" fillId="25" borderId="14" xfId="32017" applyNumberFormat="1" applyFont="1" applyFill="1" applyBorder="1" applyAlignment="1">
      <alignment horizontal="center" vertical="center" wrapText="1"/>
    </xf>
    <xf numFmtId="49" fontId="86" fillId="25" borderId="15" xfId="32017" applyNumberFormat="1" applyFont="1" applyFill="1" applyBorder="1" applyAlignment="1">
      <alignment horizontal="center" vertical="center" wrapText="1"/>
    </xf>
    <xf numFmtId="49" fontId="86" fillId="25" borderId="16" xfId="32017" applyNumberFormat="1" applyFont="1" applyFill="1" applyBorder="1" applyAlignment="1">
      <alignment horizontal="center" vertical="center" wrapText="1"/>
    </xf>
    <xf numFmtId="0" fontId="88" fillId="29" borderId="3" xfId="4156" applyFont="1" applyFill="1" applyBorder="1" applyAlignment="1">
      <alignment horizontal="center" vertical="center"/>
    </xf>
    <xf numFmtId="0" fontId="88" fillId="29" borderId="16" xfId="4156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/>
    </xf>
    <xf numFmtId="0" fontId="86" fillId="0" borderId="14" xfId="32017" applyFont="1" applyFill="1" applyBorder="1" applyAlignment="1">
      <alignment horizontal="center" vertical="center" wrapText="1"/>
    </xf>
    <xf numFmtId="0" fontId="86" fillId="0" borderId="15" xfId="32017" applyFont="1" applyFill="1" applyBorder="1" applyAlignment="1">
      <alignment horizontal="center" vertical="center" wrapText="1"/>
    </xf>
    <xf numFmtId="0" fontId="86" fillId="0" borderId="14" xfId="32017" applyFont="1" applyFill="1" applyBorder="1" applyAlignment="1">
      <alignment horizontal="center" vertical="center"/>
    </xf>
    <xf numFmtId="0" fontId="86" fillId="0" borderId="15" xfId="32017" applyFont="1" applyFill="1" applyBorder="1" applyAlignment="1">
      <alignment horizontal="center" vertical="center"/>
    </xf>
    <xf numFmtId="0" fontId="37" fillId="29" borderId="25" xfId="4156" applyFont="1" applyFill="1" applyBorder="1" applyAlignment="1">
      <alignment horizontal="center" vertical="center"/>
    </xf>
    <xf numFmtId="0" fontId="37" fillId="29" borderId="2" xfId="4156" applyFont="1" applyFill="1" applyBorder="1" applyAlignment="1">
      <alignment horizontal="center" vertical="center"/>
    </xf>
    <xf numFmtId="0" fontId="37" fillId="29" borderId="26" xfId="4156" applyFont="1" applyFill="1" applyBorder="1" applyAlignment="1">
      <alignment horizontal="center" vertical="center"/>
    </xf>
    <xf numFmtId="49" fontId="86" fillId="0" borderId="14" xfId="32017" applyNumberFormat="1" applyFont="1" applyFill="1" applyBorder="1" applyAlignment="1">
      <alignment horizontal="center" vertical="center" wrapText="1"/>
    </xf>
    <xf numFmtId="49" fontId="86" fillId="0" borderId="15" xfId="32017" applyNumberFormat="1" applyFont="1" applyFill="1" applyBorder="1" applyAlignment="1">
      <alignment horizontal="center" vertical="center" wrapText="1"/>
    </xf>
    <xf numFmtId="49" fontId="86" fillId="0" borderId="16" xfId="32017" applyNumberFormat="1" applyFont="1" applyFill="1" applyBorder="1" applyAlignment="1">
      <alignment horizontal="center" vertical="center" wrapText="1"/>
    </xf>
    <xf numFmtId="178" fontId="86" fillId="0" borderId="14" xfId="48430" applyNumberFormat="1" applyFont="1" applyFill="1" applyBorder="1" applyAlignment="1">
      <alignment horizontal="right" vertical="center"/>
    </xf>
    <xf numFmtId="178" fontId="86" fillId="0" borderId="16" xfId="48430" applyNumberFormat="1" applyFont="1" applyFill="1" applyBorder="1" applyAlignment="1">
      <alignment horizontal="right" vertical="center"/>
    </xf>
    <xf numFmtId="0" fontId="37" fillId="0" borderId="16" xfId="4156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178" fontId="37" fillId="27" borderId="25" xfId="3340" applyNumberFormat="1" applyFont="1" applyFill="1" applyBorder="1" applyAlignment="1">
      <alignment horizontal="center" vertical="center"/>
    </xf>
    <xf numFmtId="178" fontId="37" fillId="27" borderId="26" xfId="3340" applyNumberFormat="1" applyFont="1" applyFill="1" applyBorder="1" applyAlignment="1">
      <alignment horizontal="center" vertical="center"/>
    </xf>
    <xf numFmtId="0" fontId="86" fillId="0" borderId="22" xfId="32017" applyFont="1" applyFill="1" applyBorder="1" applyAlignment="1">
      <alignment horizontal="center" vertical="center" wrapText="1"/>
    </xf>
    <xf numFmtId="0" fontId="86" fillId="0" borderId="23" xfId="32017" applyFont="1" applyFill="1" applyBorder="1" applyAlignment="1">
      <alignment horizontal="center" vertical="center" wrapText="1"/>
    </xf>
    <xf numFmtId="0" fontId="86" fillId="0" borderId="24" xfId="32017" applyFont="1" applyFill="1" applyBorder="1" applyAlignment="1">
      <alignment horizontal="center" vertical="center" wrapText="1"/>
    </xf>
    <xf numFmtId="0" fontId="86" fillId="0" borderId="17" xfId="32017" applyFont="1" applyFill="1" applyBorder="1" applyAlignment="1">
      <alignment horizontal="center" vertical="center" wrapText="1"/>
    </xf>
    <xf numFmtId="0" fontId="86" fillId="0" borderId="0" xfId="32017" applyFont="1" applyFill="1" applyBorder="1" applyAlignment="1">
      <alignment horizontal="center" vertical="center" wrapText="1"/>
    </xf>
    <xf numFmtId="0" fontId="86" fillId="0" borderId="18" xfId="32017" applyFont="1" applyFill="1" applyBorder="1" applyAlignment="1">
      <alignment horizontal="center" vertical="center" wrapText="1"/>
    </xf>
    <xf numFmtId="0" fontId="86" fillId="0" borderId="19" xfId="32017" applyFont="1" applyFill="1" applyBorder="1" applyAlignment="1">
      <alignment horizontal="center" vertical="center" wrapText="1"/>
    </xf>
    <xf numFmtId="0" fontId="86" fillId="0" borderId="20" xfId="32017" applyFont="1" applyFill="1" applyBorder="1" applyAlignment="1">
      <alignment horizontal="center" vertical="center" wrapText="1"/>
    </xf>
    <xf numFmtId="0" fontId="86" fillId="0" borderId="21" xfId="32017" applyFont="1" applyFill="1" applyBorder="1" applyAlignment="1">
      <alignment horizontal="center" vertical="center" wrapText="1"/>
    </xf>
    <xf numFmtId="0" fontId="37" fillId="27" borderId="25" xfId="3340" applyNumberFormat="1" applyFont="1" applyFill="1" applyBorder="1" applyAlignment="1">
      <alignment horizontal="center" vertical="center" wrapText="1"/>
    </xf>
    <xf numFmtId="0" fontId="37" fillId="27" borderId="2" xfId="3340" applyNumberFormat="1" applyFont="1" applyFill="1" applyBorder="1" applyAlignment="1">
      <alignment horizontal="center" vertical="center" wrapText="1"/>
    </xf>
    <xf numFmtId="0" fontId="37" fillId="27" borderId="26" xfId="3340" applyNumberFormat="1" applyFont="1" applyFill="1" applyBorder="1" applyAlignment="1">
      <alignment horizontal="center" vertical="center" wrapText="1"/>
    </xf>
    <xf numFmtId="0" fontId="38" fillId="31" borderId="25" xfId="4156" applyFont="1" applyFill="1" applyBorder="1" applyAlignment="1">
      <alignment horizontal="center" vertical="center"/>
    </xf>
    <xf numFmtId="0" fontId="38" fillId="31" borderId="2" xfId="4156" applyFont="1" applyFill="1" applyBorder="1" applyAlignment="1">
      <alignment horizontal="center" vertical="center"/>
    </xf>
    <xf numFmtId="0" fontId="38" fillId="31" borderId="26" xfId="4156" applyFont="1" applyFill="1" applyBorder="1" applyAlignment="1">
      <alignment horizontal="center" vertical="center"/>
    </xf>
    <xf numFmtId="0" fontId="38" fillId="31" borderId="3" xfId="4156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17" fontId="37" fillId="25" borderId="22" xfId="32017" applyNumberFormat="1" applyFont="1" applyFill="1" applyBorder="1" applyAlignment="1">
      <alignment horizontal="center" vertical="center" wrapText="1"/>
    </xf>
    <xf numFmtId="17" fontId="37" fillId="25" borderId="23" xfId="32017" applyNumberFormat="1" applyFont="1" applyFill="1" applyBorder="1" applyAlignment="1">
      <alignment horizontal="center" vertical="center" wrapText="1"/>
    </xf>
    <xf numFmtId="17" fontId="37" fillId="25" borderId="24" xfId="32017" applyNumberFormat="1" applyFont="1" applyFill="1" applyBorder="1" applyAlignment="1">
      <alignment horizontal="center" vertical="center" wrapText="1"/>
    </xf>
    <xf numFmtId="0" fontId="86" fillId="34" borderId="14" xfId="32017" applyFont="1" applyFill="1" applyBorder="1" applyAlignment="1">
      <alignment horizontal="center" vertical="center"/>
    </xf>
    <xf numFmtId="0" fontId="86" fillId="34" borderId="15" xfId="32017" applyFont="1" applyFill="1" applyBorder="1" applyAlignment="1">
      <alignment horizontal="center" vertical="center"/>
    </xf>
    <xf numFmtId="0" fontId="86" fillId="34" borderId="16" xfId="32017" applyFont="1" applyFill="1" applyBorder="1" applyAlignment="1">
      <alignment horizontal="center" vertical="center"/>
    </xf>
    <xf numFmtId="49" fontId="86" fillId="0" borderId="3" xfId="32017" applyNumberFormat="1" applyFont="1" applyFill="1" applyBorder="1" applyAlignment="1">
      <alignment horizontal="center" vertical="center" wrapText="1"/>
    </xf>
    <xf numFmtId="49" fontId="86" fillId="0" borderId="3" xfId="4156" applyNumberFormat="1" applyFont="1" applyFill="1" applyBorder="1" applyAlignment="1">
      <alignment horizontal="center" vertical="center" wrapText="1"/>
    </xf>
    <xf numFmtId="49" fontId="37" fillId="0" borderId="14" xfId="4156" applyNumberFormat="1" applyFont="1" applyBorder="1" applyAlignment="1">
      <alignment horizontal="center" vertical="center" wrapText="1"/>
    </xf>
    <xf numFmtId="49" fontId="37" fillId="0" borderId="15" xfId="4156" applyNumberFormat="1" applyFont="1" applyBorder="1" applyAlignment="1">
      <alignment horizontal="center" vertical="center" wrapText="1"/>
    </xf>
    <xf numFmtId="49" fontId="37" fillId="0" borderId="16" xfId="4156" applyNumberFormat="1" applyFont="1" applyBorder="1" applyAlignment="1">
      <alignment horizontal="center" vertical="center" wrapText="1"/>
    </xf>
    <xf numFmtId="17" fontId="37" fillId="0" borderId="23" xfId="32017" applyNumberFormat="1" applyFont="1" applyFill="1" applyBorder="1" applyAlignment="1">
      <alignment horizontal="center" vertical="center" wrapText="1"/>
    </xf>
    <xf numFmtId="17" fontId="37" fillId="0" borderId="24" xfId="32017" applyNumberFormat="1" applyFont="1" applyFill="1" applyBorder="1" applyAlignment="1">
      <alignment horizontal="center" vertical="center" wrapText="1"/>
    </xf>
    <xf numFmtId="17" fontId="37" fillId="0" borderId="0" xfId="32017" applyNumberFormat="1" applyFont="1" applyFill="1" applyBorder="1" applyAlignment="1">
      <alignment horizontal="center" vertical="center" wrapText="1"/>
    </xf>
    <xf numFmtId="17" fontId="37" fillId="0" borderId="18" xfId="32017" applyNumberFormat="1" applyFont="1" applyFill="1" applyBorder="1" applyAlignment="1">
      <alignment horizontal="center" vertical="center" wrapText="1"/>
    </xf>
    <xf numFmtId="17" fontId="37" fillId="0" borderId="20" xfId="32017" applyNumberFormat="1" applyFont="1" applyFill="1" applyBorder="1" applyAlignment="1">
      <alignment horizontal="center" vertical="center" wrapText="1"/>
    </xf>
    <xf numFmtId="17" fontId="37" fillId="0" borderId="21" xfId="32017" applyNumberFormat="1" applyFont="1" applyFill="1" applyBorder="1" applyAlignment="1">
      <alignment horizontal="center" vertical="center" wrapText="1"/>
    </xf>
    <xf numFmtId="0" fontId="82" fillId="26" borderId="25" xfId="2500" applyFont="1" applyFill="1" applyBorder="1" applyAlignment="1">
      <alignment horizontal="center" vertical="center"/>
    </xf>
    <xf numFmtId="0" fontId="82" fillId="26" borderId="2" xfId="2500" applyFont="1" applyFill="1" applyBorder="1" applyAlignment="1">
      <alignment horizontal="center" vertical="center"/>
    </xf>
    <xf numFmtId="0" fontId="82" fillId="26" borderId="26" xfId="2500" applyFont="1" applyFill="1" applyBorder="1" applyAlignment="1">
      <alignment horizontal="center" vertical="center"/>
    </xf>
    <xf numFmtId="0" fontId="37" fillId="34" borderId="15" xfId="0" applyNumberFormat="1" applyFont="1" applyFill="1" applyBorder="1" applyAlignment="1">
      <alignment horizontal="center" vertical="center"/>
    </xf>
    <xf numFmtId="17" fontId="37" fillId="0" borderId="22" xfId="32017" applyNumberFormat="1" applyFont="1" applyFill="1" applyBorder="1" applyAlignment="1">
      <alignment horizontal="center" vertical="center" wrapText="1"/>
    </xf>
    <xf numFmtId="17" fontId="37" fillId="0" borderId="17" xfId="32017" applyNumberFormat="1" applyFont="1" applyFill="1" applyBorder="1" applyAlignment="1">
      <alignment horizontal="center" vertical="center" wrapText="1"/>
    </xf>
    <xf numFmtId="17" fontId="37" fillId="0" borderId="19" xfId="32017" applyNumberFormat="1" applyFont="1" applyFill="1" applyBorder="1" applyAlignment="1">
      <alignment horizontal="center" vertical="center" wrapText="1"/>
    </xf>
    <xf numFmtId="0" fontId="86" fillId="25" borderId="14" xfId="4156" applyFont="1" applyFill="1" applyBorder="1" applyAlignment="1">
      <alignment horizontal="center" vertical="center" wrapText="1"/>
    </xf>
    <xf numFmtId="0" fontId="86" fillId="25" borderId="15" xfId="4156" applyFont="1" applyFill="1" applyBorder="1" applyAlignment="1">
      <alignment horizontal="center" vertical="center" wrapText="1"/>
    </xf>
    <xf numFmtId="0" fontId="86" fillId="25" borderId="16" xfId="4156" applyFont="1" applyFill="1" applyBorder="1" applyAlignment="1">
      <alignment horizontal="center" vertical="center" wrapText="1"/>
    </xf>
    <xf numFmtId="0" fontId="86" fillId="25" borderId="14" xfId="4156" applyFont="1" applyFill="1" applyBorder="1" applyAlignment="1">
      <alignment horizontal="center" vertical="center"/>
    </xf>
    <xf numFmtId="0" fontId="86" fillId="25" borderId="15" xfId="4156" applyFont="1" applyFill="1" applyBorder="1" applyAlignment="1">
      <alignment horizontal="center" vertical="center"/>
    </xf>
    <xf numFmtId="0" fontId="86" fillId="25" borderId="16" xfId="4156" applyFont="1" applyFill="1" applyBorder="1" applyAlignment="1">
      <alignment horizontal="center" vertical="center"/>
    </xf>
    <xf numFmtId="0" fontId="37" fillId="0" borderId="16" xfId="4156" applyFont="1" applyFill="1" applyBorder="1" applyAlignment="1">
      <alignment horizontal="center" vertical="center" wrapText="1"/>
    </xf>
    <xf numFmtId="0" fontId="37" fillId="0" borderId="14" xfId="32017" applyFont="1" applyFill="1" applyBorder="1" applyAlignment="1">
      <alignment horizontal="center" vertical="center" wrapText="1"/>
    </xf>
    <xf numFmtId="0" fontId="37" fillId="0" borderId="15" xfId="32017" applyFont="1" applyFill="1" applyBorder="1" applyAlignment="1">
      <alignment horizontal="center" vertical="center" wrapText="1"/>
    </xf>
    <xf numFmtId="0" fontId="37" fillId="0" borderId="16" xfId="32017" applyFont="1" applyFill="1" applyBorder="1" applyAlignment="1">
      <alignment horizontal="center" vertical="center" wrapText="1"/>
    </xf>
    <xf numFmtId="0" fontId="38" fillId="29" borderId="25" xfId="60" applyNumberFormat="1" applyFont="1" applyFill="1" applyBorder="1" applyAlignment="1">
      <alignment horizontal="center" vertical="center"/>
    </xf>
    <xf numFmtId="0" fontId="38" fillId="29" borderId="2" xfId="60" applyNumberFormat="1" applyFont="1" applyFill="1" applyBorder="1" applyAlignment="1">
      <alignment horizontal="center" vertical="center"/>
    </xf>
    <xf numFmtId="0" fontId="38" fillId="29" borderId="26" xfId="60" applyNumberFormat="1" applyFont="1" applyFill="1" applyBorder="1" applyAlignment="1">
      <alignment horizontal="center" vertical="center"/>
    </xf>
    <xf numFmtId="0" fontId="37" fillId="0" borderId="14" xfId="60" applyNumberFormat="1" applyFont="1" applyFill="1" applyBorder="1" applyAlignment="1">
      <alignment horizontal="center" vertical="center"/>
    </xf>
    <xf numFmtId="0" fontId="37" fillId="0" borderId="15" xfId="60" applyNumberFormat="1" applyFont="1" applyFill="1" applyBorder="1" applyAlignment="1">
      <alignment horizontal="center" vertical="center"/>
    </xf>
    <xf numFmtId="17" fontId="37" fillId="25" borderId="17" xfId="32017" applyNumberFormat="1" applyFont="1" applyFill="1" applyBorder="1" applyAlignment="1">
      <alignment horizontal="center" vertical="center" wrapText="1"/>
    </xf>
    <xf numFmtId="17" fontId="37" fillId="25" borderId="0" xfId="32017" applyNumberFormat="1" applyFont="1" applyFill="1" applyBorder="1" applyAlignment="1">
      <alignment horizontal="center" vertical="center" wrapText="1"/>
    </xf>
    <xf numFmtId="17" fontId="37" fillId="25" borderId="18" xfId="32017" applyNumberFormat="1" applyFont="1" applyFill="1" applyBorder="1" applyAlignment="1">
      <alignment horizontal="center" vertical="center" wrapText="1"/>
    </xf>
    <xf numFmtId="17" fontId="37" fillId="25" borderId="19" xfId="32017" applyNumberFormat="1" applyFont="1" applyFill="1" applyBorder="1" applyAlignment="1">
      <alignment horizontal="center" vertical="center" wrapText="1"/>
    </xf>
    <xf numFmtId="17" fontId="37" fillId="25" borderId="20" xfId="32017" applyNumberFormat="1" applyFont="1" applyFill="1" applyBorder="1" applyAlignment="1">
      <alignment horizontal="center" vertical="center" wrapText="1"/>
    </xf>
    <xf numFmtId="17" fontId="37" fillId="25" borderId="21" xfId="32017" applyNumberFormat="1" applyFont="1" applyFill="1" applyBorder="1" applyAlignment="1">
      <alignment horizontal="center" vertical="center" wrapText="1"/>
    </xf>
    <xf numFmtId="49" fontId="34" fillId="0" borderId="22" xfId="3345" applyNumberFormat="1" applyFont="1" applyFill="1" applyBorder="1" applyAlignment="1">
      <alignment horizontal="center" vertical="center" wrapText="1"/>
    </xf>
    <xf numFmtId="49" fontId="0" fillId="0" borderId="17" xfId="3345" applyNumberFormat="1" applyFont="1" applyFill="1" applyBorder="1" applyAlignment="1">
      <alignment horizontal="center" vertical="center" wrapText="1"/>
    </xf>
    <xf numFmtId="49" fontId="0" fillId="0" borderId="22" xfId="3345" applyNumberFormat="1" applyFont="1" applyFill="1" applyBorder="1" applyAlignment="1">
      <alignment horizontal="center" vertical="center" wrapText="1"/>
    </xf>
    <xf numFmtId="49" fontId="0" fillId="0" borderId="19" xfId="3345" applyNumberFormat="1" applyFont="1" applyFill="1" applyBorder="1" applyAlignment="1">
      <alignment horizontal="center" vertical="center" wrapText="1"/>
    </xf>
    <xf numFmtId="0" fontId="0" fillId="0" borderId="14" xfId="2500" applyNumberFormat="1" applyFont="1" applyFill="1" applyBorder="1" applyAlignment="1">
      <alignment horizontal="center" vertical="center"/>
    </xf>
    <xf numFmtId="0" fontId="0" fillId="0" borderId="15" xfId="2500" applyNumberFormat="1" applyFont="1" applyFill="1" applyBorder="1" applyAlignment="1">
      <alignment horizontal="center" vertical="center"/>
    </xf>
    <xf numFmtId="0" fontId="0" fillId="0" borderId="16" xfId="2500" applyNumberFormat="1" applyFont="1" applyFill="1" applyBorder="1" applyAlignment="1">
      <alignment horizontal="center" vertical="center"/>
    </xf>
    <xf numFmtId="0" fontId="34" fillId="0" borderId="22" xfId="2500" applyNumberFormat="1" applyFont="1" applyFill="1" applyBorder="1" applyAlignment="1">
      <alignment horizontal="center" vertical="center" wrapText="1"/>
    </xf>
    <xf numFmtId="0" fontId="0" fillId="0" borderId="23" xfId="2500" applyNumberFormat="1" applyFont="1" applyFill="1" applyBorder="1" applyAlignment="1">
      <alignment horizontal="center" vertical="center"/>
    </xf>
    <xf numFmtId="0" fontId="0" fillId="0" borderId="24" xfId="2500" applyNumberFormat="1" applyFont="1" applyFill="1" applyBorder="1" applyAlignment="1">
      <alignment horizontal="center" vertical="center"/>
    </xf>
    <xf numFmtId="0" fontId="0" fillId="0" borderId="17" xfId="2500" applyNumberFormat="1" applyFont="1" applyFill="1" applyBorder="1" applyAlignment="1">
      <alignment horizontal="center" vertical="center"/>
    </xf>
    <xf numFmtId="0" fontId="0" fillId="0" borderId="0" xfId="2500" applyNumberFormat="1" applyFont="1" applyFill="1" applyBorder="1" applyAlignment="1">
      <alignment horizontal="center" vertical="center"/>
    </xf>
    <xf numFmtId="0" fontId="0" fillId="0" borderId="18" xfId="2500" applyNumberFormat="1" applyFont="1" applyFill="1" applyBorder="1" applyAlignment="1">
      <alignment horizontal="center" vertical="center"/>
    </xf>
    <xf numFmtId="0" fontId="0" fillId="0" borderId="19" xfId="2500" applyNumberFormat="1" applyFont="1" applyFill="1" applyBorder="1" applyAlignment="1">
      <alignment horizontal="center" vertical="center"/>
    </xf>
    <xf numFmtId="0" fontId="0" fillId="0" borderId="20" xfId="2500" applyNumberFormat="1" applyFont="1" applyFill="1" applyBorder="1" applyAlignment="1">
      <alignment horizontal="center" vertical="center"/>
    </xf>
    <xf numFmtId="0" fontId="0" fillId="0" borderId="21" xfId="2500" applyNumberFormat="1" applyFont="1" applyFill="1" applyBorder="1" applyAlignment="1">
      <alignment horizontal="center" vertical="center"/>
    </xf>
    <xf numFmtId="0" fontId="34" fillId="0" borderId="14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/>
    <xf numFmtId="49" fontId="37" fillId="0" borderId="14" xfId="3340" applyNumberFormat="1" applyFont="1" applyFill="1" applyBorder="1" applyAlignment="1">
      <alignment horizontal="center" vertical="center"/>
    </xf>
    <xf numFmtId="49" fontId="37" fillId="0" borderId="15" xfId="3340" applyNumberFormat="1" applyFont="1" applyFill="1" applyBorder="1" applyAlignment="1">
      <alignment horizontal="center" vertical="center"/>
    </xf>
    <xf numFmtId="49" fontId="37" fillId="0" borderId="16" xfId="3340" applyNumberFormat="1" applyFont="1" applyFill="1" applyBorder="1" applyAlignment="1">
      <alignment horizontal="center" vertical="center"/>
    </xf>
    <xf numFmtId="0" fontId="37" fillId="0" borderId="14" xfId="60" applyNumberFormat="1" applyFont="1" applyFill="1" applyBorder="1" applyAlignment="1" applyProtection="1">
      <alignment horizontal="center" vertical="center"/>
    </xf>
    <xf numFmtId="0" fontId="37" fillId="0" borderId="15" xfId="60" applyNumberFormat="1" applyFont="1" applyFill="1" applyBorder="1" applyAlignment="1" applyProtection="1">
      <alignment horizontal="center" vertical="center"/>
    </xf>
    <xf numFmtId="0" fontId="37" fillId="0" borderId="16" xfId="60" applyNumberFormat="1" applyFont="1" applyFill="1" applyBorder="1" applyAlignment="1" applyProtection="1">
      <alignment horizontal="center" vertical="center"/>
    </xf>
    <xf numFmtId="0" fontId="38" fillId="35" borderId="2" xfId="60" applyNumberFormat="1" applyFont="1" applyFill="1" applyBorder="1" applyAlignment="1">
      <alignment horizontal="center" vertical="center"/>
    </xf>
    <xf numFmtId="0" fontId="38" fillId="35" borderId="26" xfId="60" applyNumberFormat="1" applyFont="1" applyFill="1" applyBorder="1" applyAlignment="1">
      <alignment horizontal="center" vertical="center"/>
    </xf>
    <xf numFmtId="0" fontId="34" fillId="0" borderId="14" xfId="2500" applyNumberFormat="1" applyFont="1" applyFill="1" applyBorder="1" applyAlignment="1">
      <alignment horizontal="center" vertical="center"/>
    </xf>
    <xf numFmtId="0" fontId="0" fillId="0" borderId="14" xfId="60" applyNumberFormat="1" applyFont="1" applyFill="1" applyBorder="1" applyAlignment="1">
      <alignment horizontal="center" vertical="center"/>
    </xf>
    <xf numFmtId="0" fontId="0" fillId="0" borderId="16" xfId="60" applyNumberFormat="1" applyFont="1" applyFill="1" applyBorder="1" applyAlignment="1">
      <alignment horizontal="center" vertical="center"/>
    </xf>
    <xf numFmtId="0" fontId="37" fillId="39" borderId="14" xfId="60" applyNumberFormat="1" applyFont="1" applyFill="1" applyBorder="1" applyAlignment="1">
      <alignment horizontal="center" vertical="center"/>
    </xf>
    <xf numFmtId="0" fontId="37" fillId="39" borderId="15" xfId="60" applyNumberFormat="1" applyFont="1" applyFill="1" applyBorder="1" applyAlignment="1">
      <alignment horizontal="center" vertical="center"/>
    </xf>
    <xf numFmtId="0" fontId="37" fillId="39" borderId="16" xfId="60" applyNumberFormat="1" applyFont="1" applyFill="1" applyBorder="1" applyAlignment="1">
      <alignment horizontal="center" vertical="center"/>
    </xf>
    <xf numFmtId="0" fontId="37" fillId="0" borderId="16" xfId="60" applyNumberFormat="1" applyFont="1" applyFill="1" applyBorder="1" applyAlignment="1">
      <alignment horizontal="center" vertical="center"/>
    </xf>
    <xf numFmtId="0" fontId="37" fillId="0" borderId="14" xfId="2500" applyNumberFormat="1" applyFont="1" applyFill="1" applyBorder="1" applyAlignment="1">
      <alignment horizontal="center" vertical="center"/>
    </xf>
    <xf numFmtId="0" fontId="37" fillId="0" borderId="15" xfId="2500" applyNumberFormat="1" applyFont="1" applyFill="1" applyBorder="1" applyAlignment="1">
      <alignment horizontal="center" vertical="center"/>
    </xf>
    <xf numFmtId="0" fontId="37" fillId="0" borderId="16" xfId="2500" applyNumberFormat="1" applyFont="1" applyFill="1" applyBorder="1" applyAlignment="1">
      <alignment horizontal="center" vertical="center"/>
    </xf>
    <xf numFmtId="0" fontId="37" fillId="0" borderId="14" xfId="3345" applyNumberFormat="1" applyFont="1" applyFill="1" applyBorder="1" applyAlignment="1" applyProtection="1">
      <alignment horizontal="center" vertical="center" wrapText="1"/>
    </xf>
    <xf numFmtId="0" fontId="37" fillId="0" borderId="15" xfId="3345" applyNumberFormat="1" applyFont="1" applyFill="1" applyBorder="1" applyAlignment="1" applyProtection="1">
      <alignment horizontal="center" vertical="center" wrapText="1"/>
    </xf>
    <xf numFmtId="0" fontId="37" fillId="0" borderId="16" xfId="3345" applyNumberFormat="1" applyFont="1" applyFill="1" applyBorder="1" applyAlignment="1" applyProtection="1">
      <alignment horizontal="center" vertical="center" wrapText="1"/>
    </xf>
    <xf numFmtId="17" fontId="37" fillId="0" borderId="22" xfId="3345" applyNumberFormat="1" applyFont="1" applyFill="1" applyBorder="1" applyAlignment="1" applyProtection="1">
      <alignment horizontal="center" vertical="center" wrapText="1"/>
    </xf>
    <xf numFmtId="17" fontId="37" fillId="0" borderId="23" xfId="3345" applyNumberFormat="1" applyFont="1" applyFill="1" applyBorder="1" applyAlignment="1" applyProtection="1">
      <alignment horizontal="center" vertical="center" wrapText="1"/>
    </xf>
    <xf numFmtId="17" fontId="37" fillId="0" borderId="24" xfId="3345" applyNumberFormat="1" applyFont="1" applyFill="1" applyBorder="1" applyAlignment="1" applyProtection="1">
      <alignment horizontal="center" vertical="center" wrapText="1"/>
    </xf>
    <xf numFmtId="17" fontId="37" fillId="0" borderId="17" xfId="3345" applyNumberFormat="1" applyFont="1" applyFill="1" applyBorder="1" applyAlignment="1" applyProtection="1">
      <alignment horizontal="center" vertical="center" wrapText="1"/>
    </xf>
    <xf numFmtId="17" fontId="37" fillId="0" borderId="0" xfId="3345" applyNumberFormat="1" applyFont="1" applyFill="1" applyBorder="1" applyAlignment="1" applyProtection="1">
      <alignment horizontal="center" vertical="center" wrapText="1"/>
    </xf>
    <xf numFmtId="17" fontId="37" fillId="0" borderId="18" xfId="3345" applyNumberFormat="1" applyFont="1" applyFill="1" applyBorder="1" applyAlignment="1" applyProtection="1">
      <alignment horizontal="center" vertical="center" wrapText="1"/>
    </xf>
    <xf numFmtId="17" fontId="37" fillId="0" borderId="15" xfId="3345" applyNumberFormat="1" applyFont="1" applyFill="1" applyBorder="1" applyAlignment="1" applyProtection="1">
      <alignment horizontal="center" vertical="center" wrapText="1"/>
    </xf>
    <xf numFmtId="17" fontId="37" fillId="0" borderId="19" xfId="3345" applyNumberFormat="1" applyFont="1" applyFill="1" applyBorder="1" applyAlignment="1" applyProtection="1">
      <alignment horizontal="center" vertical="center" wrapText="1"/>
    </xf>
    <xf numFmtId="17" fontId="37" fillId="0" borderId="20" xfId="3345" applyNumberFormat="1" applyFont="1" applyFill="1" applyBorder="1" applyAlignment="1" applyProtection="1">
      <alignment horizontal="center" vertical="center" wrapText="1"/>
    </xf>
    <xf numFmtId="17" fontId="37" fillId="0" borderId="21" xfId="3345" applyNumberFormat="1" applyFont="1" applyFill="1" applyBorder="1" applyAlignment="1" applyProtection="1">
      <alignment horizontal="center" vertical="center" wrapText="1"/>
    </xf>
    <xf numFmtId="0" fontId="37" fillId="0" borderId="14" xfId="32017" applyFont="1" applyFill="1" applyBorder="1" applyAlignment="1">
      <alignment horizontal="center" vertical="center"/>
    </xf>
    <xf numFmtId="0" fontId="37" fillId="0" borderId="15" xfId="32017" applyFont="1" applyFill="1" applyBorder="1" applyAlignment="1">
      <alignment horizontal="center" vertical="center"/>
    </xf>
    <xf numFmtId="0" fontId="37" fillId="0" borderId="16" xfId="32017" applyFont="1" applyFill="1" applyBorder="1" applyAlignment="1">
      <alignment horizontal="center" vertical="center"/>
    </xf>
    <xf numFmtId="17" fontId="37" fillId="0" borderId="14" xfId="3345" applyNumberFormat="1" applyFont="1" applyFill="1" applyBorder="1" applyAlignment="1">
      <alignment horizontal="center" vertical="center" wrapText="1"/>
    </xf>
    <xf numFmtId="17" fontId="37" fillId="0" borderId="15" xfId="3345" applyNumberFormat="1" applyFont="1" applyFill="1" applyBorder="1" applyAlignment="1">
      <alignment horizontal="center" vertical="center" wrapText="1"/>
    </xf>
    <xf numFmtId="17" fontId="37" fillId="0" borderId="16" xfId="3345" applyNumberFormat="1" applyFont="1" applyFill="1" applyBorder="1" applyAlignment="1">
      <alignment horizontal="center" vertical="center" wrapText="1"/>
    </xf>
    <xf numFmtId="17" fontId="37" fillId="0" borderId="22" xfId="3345" applyNumberFormat="1" applyFont="1" applyFill="1" applyBorder="1" applyAlignment="1">
      <alignment horizontal="center" vertical="center" wrapText="1"/>
    </xf>
    <xf numFmtId="17" fontId="37" fillId="0" borderId="23" xfId="3345" applyNumberFormat="1" applyFont="1" applyFill="1" applyBorder="1" applyAlignment="1">
      <alignment horizontal="center" vertical="center" wrapText="1"/>
    </xf>
    <xf numFmtId="17" fontId="37" fillId="0" borderId="24" xfId="3345" applyNumberFormat="1" applyFont="1" applyFill="1" applyBorder="1" applyAlignment="1">
      <alignment horizontal="center" vertical="center" wrapText="1"/>
    </xf>
    <xf numFmtId="17" fontId="37" fillId="0" borderId="17" xfId="3345" applyNumberFormat="1" applyFont="1" applyFill="1" applyBorder="1" applyAlignment="1">
      <alignment horizontal="center" vertical="center" wrapText="1"/>
    </xf>
    <xf numFmtId="17" fontId="37" fillId="0" borderId="0" xfId="3345" applyNumberFormat="1" applyFont="1" applyFill="1" applyBorder="1" applyAlignment="1">
      <alignment horizontal="center" vertical="center" wrapText="1"/>
    </xf>
    <xf numFmtId="17" fontId="37" fillId="0" borderId="18" xfId="3345" applyNumberFormat="1" applyFont="1" applyFill="1" applyBorder="1" applyAlignment="1">
      <alignment horizontal="center" vertical="center" wrapText="1"/>
    </xf>
    <xf numFmtId="17" fontId="37" fillId="0" borderId="19" xfId="3345" applyNumberFormat="1" applyFont="1" applyFill="1" applyBorder="1" applyAlignment="1">
      <alignment horizontal="center" vertical="center" wrapText="1"/>
    </xf>
    <xf numFmtId="17" fontId="37" fillId="0" borderId="20" xfId="3345" applyNumberFormat="1" applyFont="1" applyFill="1" applyBorder="1" applyAlignment="1">
      <alignment horizontal="center" vertical="center" wrapText="1"/>
    </xf>
    <xf numFmtId="17" fontId="37" fillId="0" borderId="21" xfId="3345" applyNumberFormat="1" applyFont="1" applyFill="1" applyBorder="1" applyAlignment="1">
      <alignment horizontal="center" vertical="center" wrapText="1"/>
    </xf>
    <xf numFmtId="0" fontId="38" fillId="36" borderId="3" xfId="4156" applyFont="1" applyFill="1" applyBorder="1" applyAlignment="1">
      <alignment horizontal="center" vertical="center"/>
    </xf>
    <xf numFmtId="17" fontId="34" fillId="25" borderId="22" xfId="32017" applyNumberFormat="1" applyFont="1" applyFill="1" applyBorder="1" applyAlignment="1">
      <alignment horizontal="center" vertical="center" wrapText="1"/>
    </xf>
    <xf numFmtId="17" fontId="34" fillId="25" borderId="23" xfId="32017" applyNumberFormat="1" applyFont="1" applyFill="1" applyBorder="1" applyAlignment="1">
      <alignment horizontal="center" vertical="center" wrapText="1"/>
    </xf>
    <xf numFmtId="17" fontId="34" fillId="25" borderId="24" xfId="32017" applyNumberFormat="1" applyFont="1" applyFill="1" applyBorder="1" applyAlignment="1">
      <alignment horizontal="center" vertical="center" wrapText="1"/>
    </xf>
    <xf numFmtId="17" fontId="34" fillId="25" borderId="17" xfId="32017" applyNumberFormat="1" applyFont="1" applyFill="1" applyBorder="1" applyAlignment="1">
      <alignment horizontal="center" vertical="center" wrapText="1"/>
    </xf>
    <xf numFmtId="17" fontId="34" fillId="25" borderId="0" xfId="32017" applyNumberFormat="1" applyFont="1" applyFill="1" applyBorder="1" applyAlignment="1">
      <alignment horizontal="center" vertical="center" wrapText="1"/>
    </xf>
    <xf numFmtId="17" fontId="34" fillId="25" borderId="18" xfId="32017" applyNumberFormat="1" applyFont="1" applyFill="1" applyBorder="1" applyAlignment="1">
      <alignment horizontal="center" vertical="center" wrapText="1"/>
    </xf>
    <xf numFmtId="17" fontId="34" fillId="25" borderId="19" xfId="32017" applyNumberFormat="1" applyFont="1" applyFill="1" applyBorder="1" applyAlignment="1">
      <alignment horizontal="center" vertical="center" wrapText="1"/>
    </xf>
    <xf numFmtId="17" fontId="34" fillId="25" borderId="20" xfId="32017" applyNumberFormat="1" applyFont="1" applyFill="1" applyBorder="1" applyAlignment="1">
      <alignment horizontal="center" vertical="center" wrapText="1"/>
    </xf>
    <xf numFmtId="17" fontId="34" fillId="25" borderId="21" xfId="32017" applyNumberFormat="1" applyFont="1" applyFill="1" applyBorder="1" applyAlignment="1">
      <alignment horizontal="center" vertical="center" wrapText="1"/>
    </xf>
    <xf numFmtId="0" fontId="38" fillId="35" borderId="25" xfId="60" applyNumberFormat="1" applyFont="1" applyFill="1" applyBorder="1" applyAlignment="1">
      <alignment horizontal="center" vertical="center"/>
    </xf>
    <xf numFmtId="0" fontId="34" fillId="0" borderId="14" xfId="60" applyNumberFormat="1" applyFont="1" applyFill="1" applyBorder="1" applyAlignment="1">
      <alignment horizontal="center" vertical="center" wrapText="1"/>
    </xf>
    <xf numFmtId="14" fontId="37" fillId="25" borderId="14" xfId="4156" applyNumberFormat="1" applyFont="1" applyFill="1" applyBorder="1" applyAlignment="1">
      <alignment horizontal="center" vertical="center"/>
    </xf>
    <xf numFmtId="0" fontId="37" fillId="25" borderId="15" xfId="4156" applyFont="1" applyFill="1" applyBorder="1" applyAlignment="1">
      <alignment horizontal="center" vertical="center"/>
    </xf>
    <xf numFmtId="0" fontId="37" fillId="25" borderId="16" xfId="4156" applyFont="1" applyFill="1" applyBorder="1" applyAlignment="1">
      <alignment horizontal="center" vertical="center"/>
    </xf>
    <xf numFmtId="49" fontId="37" fillId="25" borderId="24" xfId="32017" applyNumberFormat="1" applyFont="1" applyFill="1" applyBorder="1" applyAlignment="1">
      <alignment horizontal="center" vertical="center" wrapText="1"/>
    </xf>
    <xf numFmtId="49" fontId="37" fillId="25" borderId="3" xfId="4156" applyNumberFormat="1" applyFont="1" applyFill="1" applyBorder="1" applyAlignment="1">
      <alignment horizontal="center" vertical="center" wrapText="1"/>
    </xf>
    <xf numFmtId="0" fontId="38" fillId="29" borderId="3" xfId="2500" applyFont="1" applyFill="1" applyBorder="1" applyAlignment="1">
      <alignment horizontal="center" vertical="center"/>
    </xf>
    <xf numFmtId="0" fontId="37" fillId="0" borderId="3" xfId="2500" applyFont="1" applyFill="1" applyBorder="1" applyAlignment="1">
      <alignment horizontal="center" vertical="center"/>
    </xf>
    <xf numFmtId="0" fontId="37" fillId="25" borderId="3" xfId="2500" applyFont="1" applyFill="1" applyBorder="1" applyAlignment="1">
      <alignment horizontal="center" vertical="center"/>
    </xf>
    <xf numFmtId="14" fontId="37" fillId="0" borderId="3" xfId="0" applyNumberFormat="1" applyFont="1" applyFill="1" applyBorder="1" applyAlignment="1">
      <alignment horizontal="center" vertical="center"/>
    </xf>
    <xf numFmtId="49" fontId="37" fillId="0" borderId="26" xfId="32017" applyNumberFormat="1" applyFont="1" applyFill="1" applyBorder="1" applyAlignment="1">
      <alignment horizontal="center" vertical="center" wrapText="1"/>
    </xf>
    <xf numFmtId="49" fontId="37" fillId="0" borderId="26" xfId="4156" applyNumberFormat="1" applyFont="1" applyFill="1" applyBorder="1" applyAlignment="1">
      <alignment horizontal="center" vertical="center" wrapText="1"/>
    </xf>
    <xf numFmtId="17" fontId="37" fillId="25" borderId="3" xfId="32017" applyNumberFormat="1" applyFont="1" applyFill="1" applyBorder="1" applyAlignment="1">
      <alignment horizontal="center" vertical="center" wrapText="1"/>
    </xf>
    <xf numFmtId="0" fontId="37" fillId="0" borderId="14" xfId="3345" applyNumberFormat="1" applyFont="1" applyFill="1" applyBorder="1" applyAlignment="1">
      <alignment horizontal="center" vertical="center" wrapText="1"/>
    </xf>
    <xf numFmtId="0" fontId="37" fillId="0" borderId="15" xfId="3345" applyNumberFormat="1" applyFont="1" applyFill="1" applyBorder="1" applyAlignment="1">
      <alignment horizontal="center" vertical="center" wrapText="1"/>
    </xf>
    <xf numFmtId="0" fontId="37" fillId="0" borderId="16" xfId="3345" applyNumberFormat="1" applyFont="1" applyFill="1" applyBorder="1" applyAlignment="1">
      <alignment horizontal="center" vertical="center" wrapText="1"/>
    </xf>
    <xf numFmtId="0" fontId="37" fillId="25" borderId="3" xfId="32017" applyFont="1" applyFill="1" applyBorder="1" applyAlignment="1">
      <alignment horizontal="center" vertical="center" wrapText="1"/>
    </xf>
    <xf numFmtId="0" fontId="37" fillId="25" borderId="3" xfId="2500" applyFont="1" applyFill="1" applyBorder="1" applyAlignment="1">
      <alignment horizontal="center" vertical="center" wrapText="1"/>
    </xf>
    <xf numFmtId="0" fontId="82" fillId="26" borderId="3" xfId="2500" applyFont="1" applyFill="1" applyBorder="1" applyAlignment="1">
      <alignment horizontal="center" vertical="center"/>
    </xf>
    <xf numFmtId="0" fontId="86" fillId="0" borderId="16" xfId="32017" applyFont="1" applyFill="1" applyBorder="1" applyAlignment="1">
      <alignment horizontal="center" vertical="center"/>
    </xf>
    <xf numFmtId="0" fontId="37" fillId="0" borderId="15" xfId="4156" applyFont="1" applyFill="1" applyBorder="1" applyAlignment="1">
      <alignment horizontal="center" vertical="center" wrapText="1"/>
    </xf>
    <xf numFmtId="0" fontId="37" fillId="0" borderId="17" xfId="32017" applyFont="1" applyFill="1" applyBorder="1" applyAlignment="1">
      <alignment horizontal="center" vertical="center" wrapText="1"/>
    </xf>
    <xf numFmtId="0" fontId="37" fillId="0" borderId="0" xfId="32017" applyFont="1" applyFill="1" applyBorder="1" applyAlignment="1">
      <alignment horizontal="center" vertical="center" wrapText="1"/>
    </xf>
    <xf numFmtId="0" fontId="37" fillId="0" borderId="18" xfId="32017" applyFont="1" applyFill="1" applyBorder="1" applyAlignment="1">
      <alignment horizontal="center" vertical="center" wrapText="1"/>
    </xf>
    <xf numFmtId="0" fontId="37" fillId="0" borderId="19" xfId="32017" applyFont="1" applyFill="1" applyBorder="1" applyAlignment="1">
      <alignment horizontal="center" vertical="center" wrapText="1"/>
    </xf>
    <xf numFmtId="0" fontId="37" fillId="0" borderId="20" xfId="32017" applyFont="1" applyFill="1" applyBorder="1" applyAlignment="1">
      <alignment horizontal="center" vertical="center" wrapText="1"/>
    </xf>
    <xf numFmtId="0" fontId="37" fillId="0" borderId="21" xfId="32017" applyFont="1" applyFill="1" applyBorder="1" applyAlignment="1">
      <alignment horizontal="center" vertical="center" wrapText="1"/>
    </xf>
    <xf numFmtId="0" fontId="38" fillId="29" borderId="3" xfId="4156" applyNumberFormat="1" applyFont="1" applyFill="1" applyBorder="1" applyAlignment="1">
      <alignment horizontal="center" vertical="center"/>
    </xf>
    <xf numFmtId="49" fontId="37" fillId="30" borderId="26" xfId="5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6" fillId="0" borderId="3" xfId="32017" applyFont="1" applyFill="1" applyBorder="1" applyAlignment="1">
      <alignment horizontal="center" vertical="center" wrapText="1"/>
    </xf>
    <xf numFmtId="0" fontId="37" fillId="0" borderId="14" xfId="5" applyFont="1" applyFill="1" applyBorder="1" applyAlignment="1">
      <alignment horizontal="center" vertical="center" wrapText="1"/>
    </xf>
    <xf numFmtId="0" fontId="37" fillId="0" borderId="15" xfId="5" applyFont="1" applyFill="1" applyBorder="1" applyAlignment="1">
      <alignment horizontal="center" vertical="center"/>
    </xf>
    <xf numFmtId="0" fontId="37" fillId="0" borderId="16" xfId="5" applyFont="1" applyFill="1" applyBorder="1" applyAlignment="1">
      <alignment horizontal="center" vertical="center"/>
    </xf>
    <xf numFmtId="49" fontId="37" fillId="0" borderId="24" xfId="3340" applyNumberFormat="1" applyFont="1" applyFill="1" applyBorder="1" applyAlignment="1">
      <alignment horizontal="center" vertical="center"/>
    </xf>
    <xf numFmtId="49" fontId="37" fillId="0" borderId="18" xfId="3340" applyNumberFormat="1" applyFont="1" applyFill="1" applyBorder="1" applyAlignment="1">
      <alignment horizontal="center" vertical="center"/>
    </xf>
    <xf numFmtId="49" fontId="37" fillId="0" borderId="21" xfId="3340" applyNumberFormat="1" applyFont="1" applyFill="1" applyBorder="1" applyAlignment="1">
      <alignment horizontal="center" vertical="center"/>
    </xf>
    <xf numFmtId="17" fontId="37" fillId="0" borderId="22" xfId="4156" applyNumberFormat="1" applyFont="1" applyBorder="1" applyAlignment="1">
      <alignment horizontal="center" vertical="center" wrapText="1"/>
    </xf>
    <xf numFmtId="17" fontId="37" fillId="0" borderId="23" xfId="4156" applyNumberFormat="1" applyFont="1" applyBorder="1" applyAlignment="1">
      <alignment horizontal="center" vertical="center" wrapText="1"/>
    </xf>
    <xf numFmtId="17" fontId="37" fillId="0" borderId="24" xfId="4156" applyNumberFormat="1" applyFont="1" applyBorder="1" applyAlignment="1">
      <alignment horizontal="center" vertical="center" wrapText="1"/>
    </xf>
    <xf numFmtId="17" fontId="37" fillId="0" borderId="17" xfId="4156" applyNumberFormat="1" applyFont="1" applyBorder="1" applyAlignment="1">
      <alignment horizontal="center" vertical="center" wrapText="1"/>
    </xf>
    <xf numFmtId="17" fontId="37" fillId="0" borderId="0" xfId="4156" applyNumberFormat="1" applyFont="1" applyBorder="1" applyAlignment="1">
      <alignment horizontal="center" vertical="center" wrapText="1"/>
    </xf>
    <xf numFmtId="17" fontId="37" fillId="0" borderId="18" xfId="4156" applyNumberFormat="1" applyFont="1" applyBorder="1" applyAlignment="1">
      <alignment horizontal="center" vertical="center" wrapText="1"/>
    </xf>
    <xf numFmtId="17" fontId="37" fillId="0" borderId="19" xfId="4156" applyNumberFormat="1" applyFont="1" applyBorder="1" applyAlignment="1">
      <alignment horizontal="center" vertical="center" wrapText="1"/>
    </xf>
    <xf numFmtId="17" fontId="37" fillId="0" borderId="20" xfId="4156" applyNumberFormat="1" applyFont="1" applyBorder="1" applyAlignment="1">
      <alignment horizontal="center" vertical="center" wrapText="1"/>
    </xf>
    <xf numFmtId="17" fontId="37" fillId="0" borderId="21" xfId="4156" applyNumberFormat="1" applyFont="1" applyBorder="1" applyAlignment="1">
      <alignment horizontal="center" vertical="center" wrapText="1"/>
    </xf>
    <xf numFmtId="0" fontId="38" fillId="36" borderId="25" xfId="4156" applyFont="1" applyFill="1" applyBorder="1" applyAlignment="1">
      <alignment horizontal="center" vertical="center"/>
    </xf>
    <xf numFmtId="0" fontId="38" fillId="36" borderId="2" xfId="4156" applyFont="1" applyFill="1" applyBorder="1" applyAlignment="1">
      <alignment horizontal="center" vertical="center"/>
    </xf>
    <xf numFmtId="0" fontId="38" fillId="36" borderId="26" xfId="4156" applyFont="1" applyFill="1" applyBorder="1" applyAlignment="1">
      <alignment horizontal="center" vertical="center"/>
    </xf>
    <xf numFmtId="0" fontId="38" fillId="31" borderId="25" xfId="32017" applyFont="1" applyFill="1" applyBorder="1" applyAlignment="1">
      <alignment horizontal="center" vertical="center" wrapText="1"/>
    </xf>
    <xf numFmtId="0" fontId="38" fillId="31" borderId="2" xfId="32017" applyFont="1" applyFill="1" applyBorder="1" applyAlignment="1">
      <alignment horizontal="center" vertical="center" wrapText="1"/>
    </xf>
    <xf numFmtId="0" fontId="38" fillId="31" borderId="26" xfId="32017" applyFont="1" applyFill="1" applyBorder="1" applyAlignment="1">
      <alignment horizontal="center" vertical="center" wrapText="1"/>
    </xf>
    <xf numFmtId="0" fontId="93" fillId="0" borderId="0" xfId="8" applyNumberFormat="1" applyFont="1" applyAlignment="1">
      <alignment horizontal="left" vertical="center"/>
    </xf>
    <xf numFmtId="0" fontId="37" fillId="0" borderId="3" xfId="3682" applyFont="1" applyBorder="1" applyAlignment="1">
      <alignment horizontal="center" vertical="center" wrapText="1"/>
    </xf>
    <xf numFmtId="0" fontId="37" fillId="0" borderId="14" xfId="5" applyFont="1" applyFill="1" applyBorder="1" applyAlignment="1">
      <alignment horizontal="center" vertical="center"/>
    </xf>
    <xf numFmtId="17" fontId="100" fillId="0" borderId="23" xfId="3345" applyNumberFormat="1" applyFont="1" applyFill="1" applyBorder="1" applyAlignment="1">
      <alignment horizontal="center" vertical="center" wrapText="1"/>
    </xf>
    <xf numFmtId="17" fontId="100" fillId="0" borderId="24" xfId="3345" applyNumberFormat="1" applyFont="1" applyFill="1" applyBorder="1" applyAlignment="1">
      <alignment horizontal="center" vertical="center" wrapText="1"/>
    </xf>
    <xf numFmtId="17" fontId="100" fillId="0" borderId="17" xfId="3345" applyNumberFormat="1" applyFont="1" applyFill="1" applyBorder="1" applyAlignment="1">
      <alignment horizontal="center" vertical="center" wrapText="1"/>
    </xf>
    <xf numFmtId="17" fontId="100" fillId="0" borderId="0" xfId="3345" applyNumberFormat="1" applyFont="1" applyFill="1" applyBorder="1" applyAlignment="1">
      <alignment horizontal="center" vertical="center" wrapText="1"/>
    </xf>
    <xf numFmtId="17" fontId="100" fillId="0" borderId="18" xfId="3345" applyNumberFormat="1" applyFont="1" applyFill="1" applyBorder="1" applyAlignment="1">
      <alignment horizontal="center" vertical="center" wrapText="1"/>
    </xf>
    <xf numFmtId="17" fontId="100" fillId="0" borderId="19" xfId="3345" applyNumberFormat="1" applyFont="1" applyFill="1" applyBorder="1" applyAlignment="1">
      <alignment horizontal="center" vertical="center" wrapText="1"/>
    </xf>
    <xf numFmtId="17" fontId="100" fillId="0" borderId="20" xfId="3345" applyNumberFormat="1" applyFont="1" applyFill="1" applyBorder="1" applyAlignment="1">
      <alignment horizontal="center" vertical="center" wrapText="1"/>
    </xf>
    <xf numFmtId="17" fontId="100" fillId="0" borderId="21" xfId="3345" applyNumberFormat="1" applyFont="1" applyFill="1" applyBorder="1" applyAlignment="1">
      <alignment horizontal="center" vertical="center" wrapText="1"/>
    </xf>
    <xf numFmtId="0" fontId="31" fillId="40" borderId="3" xfId="8" applyNumberFormat="1" applyFont="1" applyFill="1" applyBorder="1" applyAlignment="1" applyProtection="1">
      <alignment vertical="center"/>
    </xf>
    <xf numFmtId="0" fontId="37" fillId="25" borderId="14" xfId="32017" applyFont="1" applyFill="1" applyBorder="1" applyAlignment="1">
      <alignment horizontal="center" vertical="center"/>
    </xf>
    <xf numFmtId="0" fontId="37" fillId="25" borderId="15" xfId="32017" applyFont="1" applyFill="1" applyBorder="1" applyAlignment="1">
      <alignment horizontal="center" vertical="center"/>
    </xf>
    <xf numFmtId="0" fontId="37" fillId="25" borderId="16" xfId="32017" applyFont="1" applyFill="1" applyBorder="1" applyAlignment="1">
      <alignment horizontal="center" vertical="center"/>
    </xf>
    <xf numFmtId="0" fontId="98" fillId="0" borderId="15" xfId="8" applyNumberFormat="1" applyFont="1" applyFill="1" applyBorder="1" applyAlignment="1" applyProtection="1">
      <alignment horizontal="center" vertical="center" wrapText="1"/>
    </xf>
    <xf numFmtId="0" fontId="98" fillId="0" borderId="16" xfId="8" applyNumberFormat="1" applyFont="1" applyFill="1" applyBorder="1" applyAlignment="1" applyProtection="1">
      <alignment horizontal="center" vertical="center" wrapText="1"/>
    </xf>
    <xf numFmtId="0" fontId="38" fillId="29" borderId="25" xfId="32017" applyFont="1" applyFill="1" applyBorder="1" applyAlignment="1">
      <alignment horizontal="center" vertical="center"/>
    </xf>
    <xf numFmtId="0" fontId="38" fillId="29" borderId="2" xfId="32017" applyFont="1" applyFill="1" applyBorder="1" applyAlignment="1">
      <alignment horizontal="center" vertical="center"/>
    </xf>
    <xf numFmtId="0" fontId="38" fillId="29" borderId="26" xfId="32017" applyFont="1" applyFill="1" applyBorder="1" applyAlignment="1">
      <alignment horizontal="center" vertical="center"/>
    </xf>
    <xf numFmtId="0" fontId="37" fillId="34" borderId="15" xfId="32017" applyFont="1" applyFill="1" applyBorder="1" applyAlignment="1">
      <alignment horizontal="center" vertical="center" wrapText="1"/>
    </xf>
    <xf numFmtId="0" fontId="37" fillId="34" borderId="16" xfId="32017" applyFont="1" applyFill="1" applyBorder="1" applyAlignment="1">
      <alignment horizontal="center" vertical="center" wrapText="1"/>
    </xf>
    <xf numFmtId="49" fontId="0" fillId="0" borderId="24" xfId="3345" applyNumberFormat="1" applyFont="1" applyFill="1" applyBorder="1" applyAlignment="1">
      <alignment horizontal="center" vertical="center" wrapText="1"/>
    </xf>
    <xf numFmtId="49" fontId="0" fillId="0" borderId="18" xfId="3345" applyNumberFormat="1" applyFont="1" applyFill="1" applyBorder="1" applyAlignment="1">
      <alignment horizontal="center" vertical="center" wrapText="1"/>
    </xf>
    <xf numFmtId="49" fontId="0" fillId="0" borderId="21" xfId="8" applyNumberFormat="1" applyFont="1" applyFill="1" applyBorder="1" applyAlignment="1">
      <alignment horizontal="center" vertical="center" wrapText="1"/>
    </xf>
    <xf numFmtId="0" fontId="38" fillId="31" borderId="25" xfId="32017" applyFont="1" applyFill="1" applyBorder="1" applyAlignment="1">
      <alignment horizontal="center" vertical="center"/>
    </xf>
    <xf numFmtId="0" fontId="38" fillId="31" borderId="2" xfId="32017" applyFont="1" applyFill="1" applyBorder="1" applyAlignment="1">
      <alignment horizontal="center" vertical="center"/>
    </xf>
    <xf numFmtId="0" fontId="38" fillId="31" borderId="26" xfId="32017" applyFont="1" applyFill="1" applyBorder="1" applyAlignment="1">
      <alignment horizontal="center" vertical="center"/>
    </xf>
    <xf numFmtId="0" fontId="37" fillId="42" borderId="14" xfId="0" applyNumberFormat="1" applyFont="1" applyFill="1" applyBorder="1" applyAlignment="1">
      <alignment horizontal="center"/>
    </xf>
    <xf numFmtId="0" fontId="37" fillId="42" borderId="15" xfId="0" applyNumberFormat="1" applyFont="1" applyFill="1" applyBorder="1" applyAlignment="1">
      <alignment horizontal="center"/>
    </xf>
    <xf numFmtId="0" fontId="37" fillId="42" borderId="16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0" fontId="38" fillId="31" borderId="3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0" fontId="98" fillId="0" borderId="14" xfId="4156" applyFont="1" applyFill="1" applyBorder="1" applyAlignment="1">
      <alignment horizontal="center" vertical="center"/>
    </xf>
    <xf numFmtId="49" fontId="98" fillId="0" borderId="24" xfId="32017" applyNumberFormat="1" applyFont="1" applyFill="1" applyBorder="1" applyAlignment="1">
      <alignment horizontal="center" vertical="center" wrapText="1"/>
    </xf>
    <xf numFmtId="49" fontId="98" fillId="0" borderId="18" xfId="32017" applyNumberFormat="1" applyFont="1" applyFill="1" applyBorder="1" applyAlignment="1">
      <alignment horizontal="center" vertical="center" wrapText="1"/>
    </xf>
    <xf numFmtId="49" fontId="98" fillId="0" borderId="21" xfId="32017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37" fillId="0" borderId="3" xfId="116" applyFont="1" applyBorder="1" applyAlignment="1">
      <alignment horizontal="center" vertical="center" wrapText="1"/>
    </xf>
    <xf numFmtId="49" fontId="37" fillId="27" borderId="14" xfId="3340" applyNumberFormat="1" applyFont="1" applyFill="1" applyBorder="1" applyAlignment="1">
      <alignment horizontal="center" vertical="center" wrapText="1"/>
    </xf>
    <xf numFmtId="49" fontId="37" fillId="27" borderId="16" xfId="3340" applyNumberFormat="1" applyFont="1" applyFill="1" applyBorder="1" applyAlignment="1">
      <alignment horizontal="center" vertical="center" wrapText="1"/>
    </xf>
    <xf numFmtId="49" fontId="37" fillId="27" borderId="15" xfId="3340" applyNumberFormat="1" applyFont="1" applyFill="1" applyBorder="1" applyAlignment="1">
      <alignment horizontal="center" vertical="center" wrapText="1"/>
    </xf>
    <xf numFmtId="0" fontId="37" fillId="27" borderId="25" xfId="3340" applyNumberFormat="1" applyFont="1" applyFill="1" applyBorder="1" applyAlignment="1">
      <alignment horizontal="center" vertical="center"/>
    </xf>
    <xf numFmtId="0" fontId="37" fillId="27" borderId="2" xfId="3340" applyNumberFormat="1" applyFont="1" applyFill="1" applyBorder="1" applyAlignment="1">
      <alignment horizontal="center" vertical="center"/>
    </xf>
    <xf numFmtId="0" fontId="37" fillId="27" borderId="26" xfId="3340" applyNumberFormat="1" applyFont="1" applyFill="1" applyBorder="1" applyAlignment="1">
      <alignment horizontal="center" vertical="center"/>
    </xf>
    <xf numFmtId="0" fontId="37" fillId="25" borderId="14" xfId="4156" applyFont="1" applyFill="1" applyBorder="1" applyAlignment="1">
      <alignment horizontal="center" vertical="center"/>
    </xf>
    <xf numFmtId="0" fontId="38" fillId="35" borderId="3" xfId="60" applyNumberFormat="1" applyFont="1" applyFill="1" applyBorder="1" applyAlignment="1">
      <alignment horizontal="center" vertical="center"/>
    </xf>
    <xf numFmtId="0" fontId="37" fillId="0" borderId="14" xfId="60" applyNumberFormat="1" applyFont="1" applyFill="1" applyBorder="1" applyAlignment="1">
      <alignment horizontal="center" vertical="center" wrapText="1"/>
    </xf>
    <xf numFmtId="0" fontId="37" fillId="0" borderId="14" xfId="3340" applyNumberFormat="1" applyFont="1" applyFill="1" applyBorder="1" applyAlignment="1">
      <alignment horizontal="center" vertical="center"/>
    </xf>
    <xf numFmtId="0" fontId="37" fillId="0" borderId="15" xfId="3340" applyNumberFormat="1" applyFont="1" applyFill="1" applyBorder="1" applyAlignment="1">
      <alignment horizontal="center" vertical="center"/>
    </xf>
    <xf numFmtId="0" fontId="37" fillId="0" borderId="16" xfId="3340" applyNumberFormat="1" applyFont="1" applyFill="1" applyBorder="1" applyAlignment="1">
      <alignment horizontal="center" vertical="center"/>
    </xf>
    <xf numFmtId="17" fontId="34" fillId="0" borderId="22" xfId="3345" applyNumberFormat="1" applyFont="1" applyFill="1" applyBorder="1" applyAlignment="1" applyProtection="1">
      <alignment horizontal="center" vertical="center" wrapText="1"/>
    </xf>
    <xf numFmtId="17" fontId="0" fillId="0" borderId="23" xfId="3345" applyNumberFormat="1" applyFont="1" applyFill="1" applyBorder="1" applyAlignment="1" applyProtection="1">
      <alignment horizontal="center" vertical="center" wrapText="1"/>
    </xf>
    <xf numFmtId="17" fontId="0" fillId="0" borderId="24" xfId="3345" applyNumberFormat="1" applyFont="1" applyFill="1" applyBorder="1" applyAlignment="1" applyProtection="1">
      <alignment horizontal="center" vertical="center" wrapText="1"/>
    </xf>
    <xf numFmtId="17" fontId="0" fillId="0" borderId="17" xfId="3345" applyNumberFormat="1" applyFont="1" applyFill="1" applyBorder="1" applyAlignment="1" applyProtection="1">
      <alignment horizontal="center" vertical="center" wrapText="1"/>
    </xf>
    <xf numFmtId="17" fontId="0" fillId="0" borderId="0" xfId="3345" applyNumberFormat="1" applyFont="1" applyFill="1" applyBorder="1" applyAlignment="1" applyProtection="1">
      <alignment horizontal="center" vertical="center" wrapText="1"/>
    </xf>
    <xf numFmtId="17" fontId="0" fillId="0" borderId="18" xfId="3345" applyNumberFormat="1" applyFont="1" applyFill="1" applyBorder="1" applyAlignment="1" applyProtection="1">
      <alignment horizontal="center" vertical="center" wrapText="1"/>
    </xf>
    <xf numFmtId="17" fontId="0" fillId="0" borderId="15" xfId="3345" applyNumberFormat="1" applyFont="1" applyFill="1" applyBorder="1" applyAlignment="1" applyProtection="1">
      <alignment horizontal="center" vertical="center" wrapText="1"/>
    </xf>
    <xf numFmtId="17" fontId="0" fillId="0" borderId="19" xfId="3345" applyNumberFormat="1" applyFont="1" applyFill="1" applyBorder="1" applyAlignment="1" applyProtection="1">
      <alignment horizontal="center" vertical="center" wrapText="1"/>
    </xf>
    <xf numFmtId="17" fontId="0" fillId="0" borderId="20" xfId="3345" applyNumberFormat="1" applyFont="1" applyFill="1" applyBorder="1" applyAlignment="1" applyProtection="1">
      <alignment horizontal="center" vertical="center" wrapText="1"/>
    </xf>
    <xf numFmtId="17" fontId="0" fillId="0" borderId="21" xfId="3345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3345" applyNumberFormat="1" applyFont="1" applyFill="1" applyBorder="1" applyAlignment="1" applyProtection="1">
      <alignment horizontal="center" vertical="center" wrapText="1"/>
    </xf>
    <xf numFmtId="0" fontId="0" fillId="0" borderId="15" xfId="3345" applyNumberFormat="1" applyFont="1" applyFill="1" applyBorder="1" applyAlignment="1" applyProtection="1">
      <alignment horizontal="center" vertical="center" wrapText="1"/>
    </xf>
    <xf numFmtId="0" fontId="0" fillId="0" borderId="16" xfId="3345" applyNumberFormat="1" applyFont="1" applyFill="1" applyBorder="1" applyAlignment="1" applyProtection="1">
      <alignment horizontal="center" vertical="center" wrapText="1"/>
    </xf>
    <xf numFmtId="49" fontId="37" fillId="0" borderId="18" xfId="3345" applyNumberFormat="1" applyFont="1" applyFill="1" applyBorder="1" applyAlignment="1">
      <alignment horizontal="center" vertical="center" wrapText="1"/>
    </xf>
    <xf numFmtId="49" fontId="37" fillId="0" borderId="21" xfId="3345" applyNumberFormat="1" applyFont="1" applyFill="1" applyBorder="1" applyAlignment="1">
      <alignment horizontal="center" vertical="center" wrapText="1"/>
    </xf>
    <xf numFmtId="0" fontId="37" fillId="39" borderId="22" xfId="60" applyNumberFormat="1" applyFont="1" applyFill="1" applyBorder="1" applyAlignment="1">
      <alignment horizontal="center" vertical="center"/>
    </xf>
    <xf numFmtId="0" fontId="37" fillId="39" borderId="17" xfId="60" applyNumberFormat="1" applyFont="1" applyFill="1" applyBorder="1" applyAlignment="1">
      <alignment horizontal="center" vertical="center"/>
    </xf>
    <xf numFmtId="0" fontId="37" fillId="39" borderId="19" xfId="60" applyNumberFormat="1" applyFont="1" applyFill="1" applyBorder="1" applyAlignment="1">
      <alignment horizontal="center" vertical="center"/>
    </xf>
    <xf numFmtId="0" fontId="31" fillId="35" borderId="25" xfId="60" applyNumberFormat="1" applyFont="1" applyFill="1" applyBorder="1" applyAlignment="1">
      <alignment horizontal="center" vertical="center"/>
    </xf>
    <xf numFmtId="0" fontId="31" fillId="35" borderId="2" xfId="60" applyNumberFormat="1" applyFont="1" applyFill="1" applyBorder="1" applyAlignment="1">
      <alignment horizontal="center" vertical="center"/>
    </xf>
    <xf numFmtId="0" fontId="31" fillId="35" borderId="26" xfId="60" applyNumberFormat="1" applyFont="1" applyFill="1" applyBorder="1" applyAlignment="1">
      <alignment horizontal="center" vertical="center"/>
    </xf>
    <xf numFmtId="0" fontId="38" fillId="38" borderId="25" xfId="4156" applyFont="1" applyFill="1" applyBorder="1" applyAlignment="1">
      <alignment horizontal="center" vertical="center"/>
    </xf>
    <xf numFmtId="0" fontId="38" fillId="38" borderId="2" xfId="4156" applyFont="1" applyFill="1" applyBorder="1" applyAlignment="1">
      <alignment horizontal="center" vertical="center"/>
    </xf>
    <xf numFmtId="0" fontId="38" fillId="38" borderId="26" xfId="4156" applyFont="1" applyFill="1" applyBorder="1" applyAlignment="1">
      <alignment horizontal="center" vertical="center"/>
    </xf>
    <xf numFmtId="49" fontId="37" fillId="0" borderId="24" xfId="4156" applyNumberFormat="1" applyFont="1" applyFill="1" applyBorder="1" applyAlignment="1">
      <alignment horizontal="center" vertical="center" wrapText="1"/>
    </xf>
    <xf numFmtId="49" fontId="37" fillId="0" borderId="18" xfId="4156" applyNumberFormat="1" applyFont="1" applyFill="1" applyBorder="1" applyAlignment="1">
      <alignment horizontal="center" vertical="center" wrapText="1"/>
    </xf>
    <xf numFmtId="49" fontId="37" fillId="0" borderId="21" xfId="4156" applyNumberFormat="1" applyFont="1" applyFill="1" applyBorder="1" applyAlignment="1">
      <alignment horizontal="center" vertical="center" wrapText="1"/>
    </xf>
    <xf numFmtId="197" fontId="0" fillId="0" borderId="14" xfId="0" applyNumberFormat="1" applyFont="1" applyFill="1" applyBorder="1" applyAlignment="1">
      <alignment horizontal="center" vertical="center"/>
    </xf>
    <xf numFmtId="197" fontId="0" fillId="0" borderId="15" xfId="0" applyNumberFormat="1" applyFont="1" applyFill="1" applyBorder="1" applyAlignment="1">
      <alignment horizontal="center" vertical="center"/>
    </xf>
    <xf numFmtId="197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7" fontId="37" fillId="26" borderId="3" xfId="32017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7" fontId="0" fillId="0" borderId="14" xfId="0" applyNumberFormat="1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49" fontId="37" fillId="30" borderId="14" xfId="5" applyNumberFormat="1" applyFont="1" applyFill="1" applyBorder="1" applyAlignment="1">
      <alignment horizontal="center" vertical="center"/>
    </xf>
    <xf numFmtId="49" fontId="37" fillId="30" borderId="15" xfId="5" applyNumberFormat="1" applyFont="1" applyFill="1" applyBorder="1" applyAlignment="1">
      <alignment horizontal="center" vertical="center"/>
    </xf>
    <xf numFmtId="49" fontId="37" fillId="30" borderId="16" xfId="5" applyNumberFormat="1" applyFont="1" applyFill="1" applyBorder="1" applyAlignment="1">
      <alignment horizontal="center" vertical="center"/>
    </xf>
    <xf numFmtId="0" fontId="98" fillId="0" borderId="24" xfId="0" applyNumberFormat="1" applyFont="1" applyFill="1" applyBorder="1" applyAlignment="1">
      <alignment horizontal="center" vertical="center"/>
    </xf>
    <xf numFmtId="0" fontId="98" fillId="0" borderId="18" xfId="0" applyNumberFormat="1" applyFont="1" applyFill="1" applyBorder="1" applyAlignment="1">
      <alignment horizontal="center" vertical="center"/>
    </xf>
    <xf numFmtId="0" fontId="98" fillId="0" borderId="21" xfId="0" applyNumberFormat="1" applyFont="1" applyFill="1" applyBorder="1" applyAlignment="1">
      <alignment horizontal="center" vertical="center"/>
    </xf>
    <xf numFmtId="14" fontId="37" fillId="0" borderId="3" xfId="2500" applyNumberFormat="1" applyFont="1" applyFill="1" applyBorder="1" applyAlignment="1">
      <alignment horizontal="center" vertical="center"/>
    </xf>
    <xf numFmtId="14" fontId="37" fillId="25" borderId="3" xfId="4156" applyNumberFormat="1" applyFont="1" applyFill="1" applyBorder="1" applyAlignment="1">
      <alignment horizontal="center" vertical="center"/>
    </xf>
    <xf numFmtId="14" fontId="37" fillId="25" borderId="14" xfId="4156" applyNumberFormat="1" applyFont="1" applyFill="1" applyBorder="1" applyAlignment="1">
      <alignment horizontal="center" vertical="center" wrapText="1"/>
    </xf>
    <xf numFmtId="0" fontId="37" fillId="0" borderId="22" xfId="2500" applyNumberFormat="1" applyFont="1" applyFill="1" applyBorder="1" applyAlignment="1">
      <alignment horizontal="center" vertical="center" wrapText="1"/>
    </xf>
    <xf numFmtId="0" fontId="37" fillId="0" borderId="23" xfId="2500" applyNumberFormat="1" applyFont="1" applyFill="1" applyBorder="1" applyAlignment="1">
      <alignment horizontal="center" vertical="center"/>
    </xf>
    <xf numFmtId="0" fontId="37" fillId="0" borderId="24" xfId="2500" applyNumberFormat="1" applyFont="1" applyFill="1" applyBorder="1" applyAlignment="1">
      <alignment horizontal="center" vertical="center"/>
    </xf>
    <xf numFmtId="0" fontId="37" fillId="0" borderId="17" xfId="2500" applyNumberFormat="1" applyFont="1" applyFill="1" applyBorder="1" applyAlignment="1">
      <alignment horizontal="center" vertical="center"/>
    </xf>
    <xf numFmtId="0" fontId="37" fillId="0" borderId="0" xfId="2500" applyNumberFormat="1" applyFont="1" applyFill="1" applyBorder="1" applyAlignment="1">
      <alignment horizontal="center" vertical="center"/>
    </xf>
    <xf numFmtId="0" fontId="37" fillId="0" borderId="18" xfId="2500" applyNumberFormat="1" applyFont="1" applyFill="1" applyBorder="1" applyAlignment="1">
      <alignment horizontal="center" vertical="center"/>
    </xf>
    <xf numFmtId="0" fontId="37" fillId="0" borderId="19" xfId="2500" applyNumberFormat="1" applyFont="1" applyFill="1" applyBorder="1" applyAlignment="1">
      <alignment horizontal="center" vertical="center"/>
    </xf>
    <xf numFmtId="0" fontId="37" fillId="0" borderId="20" xfId="2500" applyNumberFormat="1" applyFont="1" applyFill="1" applyBorder="1" applyAlignment="1">
      <alignment horizontal="center" vertical="center"/>
    </xf>
    <xf numFmtId="0" fontId="37" fillId="0" borderId="21" xfId="250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98" fillId="25" borderId="14" xfId="32017" applyFont="1" applyFill="1" applyBorder="1" applyAlignment="1">
      <alignment horizontal="center" vertical="center" wrapText="1"/>
    </xf>
    <xf numFmtId="0" fontId="98" fillId="25" borderId="15" xfId="32017" applyFont="1" applyFill="1" applyBorder="1" applyAlignment="1">
      <alignment horizontal="center" vertical="center" wrapText="1"/>
    </xf>
    <xf numFmtId="0" fontId="98" fillId="25" borderId="16" xfId="32017" applyFont="1" applyFill="1" applyBorder="1" applyAlignment="1">
      <alignment horizontal="center" vertical="center" wrapText="1"/>
    </xf>
    <xf numFmtId="0" fontId="37" fillId="34" borderId="3" xfId="2500" applyFont="1" applyFill="1" applyBorder="1" applyAlignment="1">
      <alignment horizontal="center" vertical="center"/>
    </xf>
    <xf numFmtId="0" fontId="37" fillId="0" borderId="3" xfId="2500" applyFont="1" applyFill="1" applyBorder="1" applyAlignment="1">
      <alignment horizontal="center" vertical="center" wrapText="1"/>
    </xf>
    <xf numFmtId="17" fontId="98" fillId="25" borderId="22" xfId="32017" applyNumberFormat="1" applyFont="1" applyFill="1" applyBorder="1" applyAlignment="1">
      <alignment horizontal="center" vertical="center" wrapText="1"/>
    </xf>
    <xf numFmtId="17" fontId="98" fillId="25" borderId="23" xfId="32017" applyNumberFormat="1" applyFont="1" applyFill="1" applyBorder="1" applyAlignment="1">
      <alignment horizontal="center" vertical="center" wrapText="1"/>
    </xf>
    <xf numFmtId="17" fontId="98" fillId="25" borderId="24" xfId="32017" applyNumberFormat="1" applyFont="1" applyFill="1" applyBorder="1" applyAlignment="1">
      <alignment horizontal="center" vertical="center" wrapText="1"/>
    </xf>
    <xf numFmtId="17" fontId="98" fillId="25" borderId="17" xfId="32017" applyNumberFormat="1" applyFont="1" applyFill="1" applyBorder="1" applyAlignment="1">
      <alignment horizontal="center" vertical="center" wrapText="1"/>
    </xf>
    <xf numFmtId="17" fontId="98" fillId="25" borderId="0" xfId="32017" applyNumberFormat="1" applyFont="1" applyFill="1" applyBorder="1" applyAlignment="1">
      <alignment horizontal="center" vertical="center" wrapText="1"/>
    </xf>
    <xf numFmtId="17" fontId="98" fillId="25" borderId="18" xfId="32017" applyNumberFormat="1" applyFont="1" applyFill="1" applyBorder="1" applyAlignment="1">
      <alignment horizontal="center" vertical="center" wrapText="1"/>
    </xf>
    <xf numFmtId="17" fontId="98" fillId="25" borderId="19" xfId="32017" applyNumberFormat="1" applyFont="1" applyFill="1" applyBorder="1" applyAlignment="1">
      <alignment horizontal="center" vertical="center" wrapText="1"/>
    </xf>
    <xf numFmtId="17" fontId="98" fillId="25" borderId="20" xfId="32017" applyNumberFormat="1" applyFont="1" applyFill="1" applyBorder="1" applyAlignment="1">
      <alignment horizontal="center" vertical="center" wrapText="1"/>
    </xf>
    <xf numFmtId="17" fontId="98" fillId="25" borderId="21" xfId="32017" applyNumberFormat="1" applyFont="1" applyFill="1" applyBorder="1" applyAlignment="1">
      <alignment horizontal="center" vertical="center" wrapText="1"/>
    </xf>
    <xf numFmtId="0" fontId="82" fillId="41" borderId="17" xfId="2500" applyNumberFormat="1" applyFont="1" applyFill="1" applyBorder="1" applyAlignment="1">
      <alignment horizontal="center" vertical="center"/>
    </xf>
    <xf numFmtId="0" fontId="82" fillId="41" borderId="19" xfId="2500" applyNumberFormat="1" applyFont="1" applyFill="1" applyBorder="1" applyAlignment="1">
      <alignment horizontal="center" vertical="center"/>
    </xf>
  </cellXfs>
  <cellStyles count="48439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7"/>
    <cellStyle name="Header1 11" xfId="6940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3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32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1"/>
    <cellStyle name="쉼표 [0] 2 2 7 3" xfId="48427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14" xfId="48431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" xfId="48433"/>
    <cellStyle name="쉼표 [0] 22 2" xfId="3571"/>
    <cellStyle name="쉼표 [0] 22 3" xfId="3891"/>
    <cellStyle name="쉼표 [0] 22 4" xfId="48435"/>
    <cellStyle name="쉼표 [0] 22 5" xfId="48436"/>
    <cellStyle name="쉼표 [0] 22 6" xfId="48437"/>
    <cellStyle name="쉼표 [0] 22 7" xfId="48438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4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7"/>
    <cellStyle name="쉼표 [0] 5 18" xfId="48420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4"/>
    <cellStyle name="쉼표 [0] 6 9" xfId="48422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_Ⅴ.업체별현황" xfId="48430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5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17" xfId="48434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6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8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9"/>
    <cellStyle name="표준 2 6 8" xfId="4199"/>
    <cellStyle name="표준 2 6 8 2" xfId="7017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40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1"/>
    <cellStyle name="표준 5 10 13" xfId="40484"/>
    <cellStyle name="표준 5 10 2" xfId="1124"/>
    <cellStyle name="표준 5 10 2 2" xfId="10028"/>
    <cellStyle name="표준 5 10 2 2 2" xfId="14140"/>
    <cellStyle name="표준 5 10 2 2 2 2" xfId="30736"/>
    <cellStyle name="표준 5 10 2 2 2 3" xfId="38947"/>
    <cellStyle name="표준 5 10 2 2 2 4" xfId="47140"/>
    <cellStyle name="표준 5 10 2 2 3" xfId="18380"/>
    <cellStyle name="표준 5 10 2 2 4" xfId="22542"/>
    <cellStyle name="표준 5 10 2 2 5" xfId="26640"/>
    <cellStyle name="표준 5 10 2 2 6" xfId="34851"/>
    <cellStyle name="표준 5 10 2 2 7" xfId="43044"/>
    <cellStyle name="표준 5 10 2 3" xfId="7980"/>
    <cellStyle name="표준 5 10 2 3 2" xfId="28688"/>
    <cellStyle name="표준 5 10 2 3 3" xfId="36899"/>
    <cellStyle name="표준 5 10 2 3 4" xfId="45092"/>
    <cellStyle name="표준 5 10 2 4" xfId="12092"/>
    <cellStyle name="표준 5 10 2 5" xfId="16332"/>
    <cellStyle name="표준 5 10 2 6" xfId="20494"/>
    <cellStyle name="표준 5 10 2 7" xfId="24592"/>
    <cellStyle name="표준 5 10 2 8" xfId="32803"/>
    <cellStyle name="표준 5 10 2 9" xfId="40996"/>
    <cellStyle name="표준 5 10 3" xfId="1636"/>
    <cellStyle name="표준 5 10 3 2" xfId="10540"/>
    <cellStyle name="표준 5 10 3 2 2" xfId="14652"/>
    <cellStyle name="표준 5 10 3 2 2 2" xfId="31248"/>
    <cellStyle name="표준 5 10 3 2 2 3" xfId="39459"/>
    <cellStyle name="표준 5 10 3 2 2 4" xfId="47652"/>
    <cellStyle name="표준 5 10 3 2 3" xfId="18892"/>
    <cellStyle name="표준 5 10 3 2 4" xfId="23054"/>
    <cellStyle name="표준 5 10 3 2 5" xfId="27152"/>
    <cellStyle name="표준 5 10 3 2 6" xfId="35363"/>
    <cellStyle name="표준 5 10 3 2 7" xfId="43556"/>
    <cellStyle name="표준 5 10 3 3" xfId="8492"/>
    <cellStyle name="표준 5 10 3 3 2" xfId="29200"/>
    <cellStyle name="표준 5 10 3 3 3" xfId="37411"/>
    <cellStyle name="표준 5 10 3 3 4" xfId="45604"/>
    <cellStyle name="표준 5 10 3 4" xfId="12604"/>
    <cellStyle name="표준 5 10 3 5" xfId="16844"/>
    <cellStyle name="표준 5 10 3 6" xfId="21006"/>
    <cellStyle name="표준 5 10 3 7" xfId="25104"/>
    <cellStyle name="표준 5 10 3 8" xfId="33315"/>
    <cellStyle name="표준 5 10 3 9" xfId="41508"/>
    <cellStyle name="표준 5 10 4" xfId="2148"/>
    <cellStyle name="표준 5 10 4 2" xfId="11052"/>
    <cellStyle name="표준 5 10 4 2 2" xfId="15164"/>
    <cellStyle name="표준 5 10 4 2 2 2" xfId="31760"/>
    <cellStyle name="표준 5 10 4 2 2 3" xfId="39971"/>
    <cellStyle name="표준 5 10 4 2 2 4" xfId="48164"/>
    <cellStyle name="표준 5 10 4 2 3" xfId="19404"/>
    <cellStyle name="표준 5 10 4 2 4" xfId="23566"/>
    <cellStyle name="표준 5 10 4 2 5" xfId="27664"/>
    <cellStyle name="표준 5 10 4 2 6" xfId="35875"/>
    <cellStyle name="표준 5 10 4 2 7" xfId="44068"/>
    <cellStyle name="표준 5 10 4 3" xfId="9004"/>
    <cellStyle name="표준 5 10 4 3 2" xfId="29712"/>
    <cellStyle name="표준 5 10 4 3 3" xfId="37923"/>
    <cellStyle name="표준 5 10 4 3 4" xfId="46116"/>
    <cellStyle name="표준 5 10 4 4" xfId="13116"/>
    <cellStyle name="표준 5 10 4 5" xfId="17356"/>
    <cellStyle name="표준 5 10 4 6" xfId="21518"/>
    <cellStyle name="표준 5 10 4 7" xfId="25616"/>
    <cellStyle name="표준 5 10 4 8" xfId="33827"/>
    <cellStyle name="표준 5 10 4 9" xfId="42020"/>
    <cellStyle name="표준 5 10 5" xfId="4332"/>
    <cellStyle name="표준 5 10 5 2" xfId="9516"/>
    <cellStyle name="표준 5 10 5 2 2" xfId="30224"/>
    <cellStyle name="표준 5 10 5 2 3" xfId="38435"/>
    <cellStyle name="표준 5 10 5 2 4" xfId="46628"/>
    <cellStyle name="표준 5 10 5 3" xfId="13628"/>
    <cellStyle name="표준 5 10 5 4" xfId="17868"/>
    <cellStyle name="표준 5 10 5 5" xfId="22030"/>
    <cellStyle name="표준 5 10 5 6" xfId="26128"/>
    <cellStyle name="표준 5 10 5 7" xfId="34339"/>
    <cellStyle name="표준 5 10 5 8" xfId="42532"/>
    <cellStyle name="표준 5 10 6" xfId="6665"/>
    <cellStyle name="표준 5 10 6 2" xfId="28176"/>
    <cellStyle name="표준 5 10 6 3" xfId="36387"/>
    <cellStyle name="표준 5 10 6 4" xfId="44580"/>
    <cellStyle name="표준 5 10 7" xfId="7468"/>
    <cellStyle name="표준 5 10 8" xfId="11580"/>
    <cellStyle name="표준 5 10 9" xfId="15820"/>
    <cellStyle name="표준 5 11" xfId="868"/>
    <cellStyle name="표준 5 11 10" xfId="40740"/>
    <cellStyle name="표준 5 11 2" xfId="4333"/>
    <cellStyle name="표준 5 11 2 2" xfId="9772"/>
    <cellStyle name="표준 5 11 2 2 2" xfId="30480"/>
    <cellStyle name="표준 5 11 2 2 3" xfId="38691"/>
    <cellStyle name="표준 5 11 2 2 4" xfId="46884"/>
    <cellStyle name="표준 5 11 2 3" xfId="13884"/>
    <cellStyle name="표준 5 11 2 4" xfId="18124"/>
    <cellStyle name="표준 5 11 2 5" xfId="22286"/>
    <cellStyle name="표준 5 11 2 6" xfId="26384"/>
    <cellStyle name="표준 5 11 2 7" xfId="34595"/>
    <cellStyle name="표준 5 11 2 8" xfId="42788"/>
    <cellStyle name="표준 5 11 3" xfId="6732"/>
    <cellStyle name="표준 5 11 3 2" xfId="28432"/>
    <cellStyle name="표준 5 11 3 3" xfId="36643"/>
    <cellStyle name="표준 5 11 3 4" xfId="44836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7"/>
    <cellStyle name="표준 5 12" xfId="1380"/>
    <cellStyle name="표준 5 12 2" xfId="4334"/>
    <cellStyle name="표준 5 12 2 2" xfId="10284"/>
    <cellStyle name="표준 5 12 2 2 2" xfId="30992"/>
    <cellStyle name="표준 5 12 2 2 3" xfId="39203"/>
    <cellStyle name="표준 5 12 2 2 4" xfId="47396"/>
    <cellStyle name="표준 5 12 2 3" xfId="14396"/>
    <cellStyle name="표준 5 12 2 4" xfId="18636"/>
    <cellStyle name="표준 5 12 2 5" xfId="22798"/>
    <cellStyle name="표준 5 12 2 6" xfId="26896"/>
    <cellStyle name="표준 5 12 2 7" xfId="35107"/>
    <cellStyle name="표준 5 12 2 8" xfId="43300"/>
    <cellStyle name="표준 5 12 3" xfId="8236"/>
    <cellStyle name="표준 5 12 3 2" xfId="28944"/>
    <cellStyle name="표준 5 12 3 3" xfId="37155"/>
    <cellStyle name="표준 5 12 3 4" xfId="45348"/>
    <cellStyle name="표준 5 12 4" xfId="12348"/>
    <cellStyle name="표준 5 12 5" xfId="16588"/>
    <cellStyle name="표준 5 12 6" xfId="20750"/>
    <cellStyle name="표준 5 12 7" xfId="24848"/>
    <cellStyle name="표준 5 12 8" xfId="33059"/>
    <cellStyle name="표준 5 12 9" xfId="41252"/>
    <cellStyle name="표준 5 13" xfId="1892"/>
    <cellStyle name="표준 5 13 2" xfId="4335"/>
    <cellStyle name="표준 5 13 2 2" xfId="10796"/>
    <cellStyle name="표준 5 13 2 2 2" xfId="31504"/>
    <cellStyle name="표준 5 13 2 2 3" xfId="39715"/>
    <cellStyle name="표준 5 13 2 2 4" xfId="47908"/>
    <cellStyle name="표준 5 13 2 3" xfId="14908"/>
    <cellStyle name="표준 5 13 2 4" xfId="19148"/>
    <cellStyle name="표준 5 13 2 5" xfId="23310"/>
    <cellStyle name="표준 5 13 2 6" xfId="27408"/>
    <cellStyle name="표준 5 13 2 7" xfId="35619"/>
    <cellStyle name="표준 5 13 2 8" xfId="43812"/>
    <cellStyle name="표준 5 13 3" xfId="8748"/>
    <cellStyle name="표준 5 13 3 2" xfId="29456"/>
    <cellStyle name="표준 5 13 3 3" xfId="37667"/>
    <cellStyle name="표준 5 13 3 4" xfId="45860"/>
    <cellStyle name="표준 5 13 4" xfId="12860"/>
    <cellStyle name="표준 5 13 5" xfId="17100"/>
    <cellStyle name="표준 5 13 6" xfId="21262"/>
    <cellStyle name="표준 5 13 7" xfId="25360"/>
    <cellStyle name="표준 5 13 8" xfId="33571"/>
    <cellStyle name="표준 5 13 9" xfId="41764"/>
    <cellStyle name="표준 5 14" xfId="4336"/>
    <cellStyle name="표준 5 14 2" xfId="6909"/>
    <cellStyle name="표준 5 14 2 2" xfId="29968"/>
    <cellStyle name="표준 5 14 2 3" xfId="38179"/>
    <cellStyle name="표준 5 14 2 4" xfId="46372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3"/>
    <cellStyle name="표준 5 14 9" xfId="42276"/>
    <cellStyle name="표준 5 15" xfId="4331"/>
    <cellStyle name="표준 5 15 2" xfId="27920"/>
    <cellStyle name="표준 5 15 3" xfId="36131"/>
    <cellStyle name="표준 5 15 4" xfId="44324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2"/>
    <cellStyle name="표준 5 2 10 2 2 4" xfId="46885"/>
    <cellStyle name="표준 5 2 10 2 3" xfId="13885"/>
    <cellStyle name="표준 5 2 10 2 4" xfId="18125"/>
    <cellStyle name="표준 5 2 10 2 5" xfId="22287"/>
    <cellStyle name="표준 5 2 10 2 6" xfId="26385"/>
    <cellStyle name="표준 5 2 10 2 7" xfId="34596"/>
    <cellStyle name="표준 5 2 10 2 8" xfId="42789"/>
    <cellStyle name="표준 5 2 10 3" xfId="7725"/>
    <cellStyle name="표준 5 2 10 3 2" xfId="28433"/>
    <cellStyle name="표준 5 2 10 3 3" xfId="36644"/>
    <cellStyle name="표준 5 2 10 3 4" xfId="44837"/>
    <cellStyle name="표준 5 2 10 4" xfId="11837"/>
    <cellStyle name="표준 5 2 10 5" xfId="16077"/>
    <cellStyle name="표준 5 2 10 6" xfId="20239"/>
    <cellStyle name="표준 5 2 10 7" xfId="24337"/>
    <cellStyle name="표준 5 2 10 8" xfId="32548"/>
    <cellStyle name="표준 5 2 10 9" xfId="40741"/>
    <cellStyle name="표준 5 2 11" xfId="1381"/>
    <cellStyle name="표준 5 2 11 2" xfId="6799"/>
    <cellStyle name="표준 5 2 11 2 2" xfId="10285"/>
    <cellStyle name="표준 5 2 11 2 2 2" xfId="30993"/>
    <cellStyle name="표준 5 2 11 2 2 3" xfId="39204"/>
    <cellStyle name="표준 5 2 11 2 2 4" xfId="47397"/>
    <cellStyle name="표준 5 2 11 2 3" xfId="14397"/>
    <cellStyle name="표준 5 2 11 2 4" xfId="18637"/>
    <cellStyle name="표준 5 2 11 2 5" xfId="22799"/>
    <cellStyle name="표준 5 2 11 2 6" xfId="26897"/>
    <cellStyle name="표준 5 2 11 2 7" xfId="35108"/>
    <cellStyle name="표준 5 2 11 2 8" xfId="43301"/>
    <cellStyle name="표준 5 2 11 3" xfId="8237"/>
    <cellStyle name="표준 5 2 11 3 2" xfId="28945"/>
    <cellStyle name="표준 5 2 11 3 3" xfId="37156"/>
    <cellStyle name="표준 5 2 11 3 4" xfId="45349"/>
    <cellStyle name="표준 5 2 11 4" xfId="12349"/>
    <cellStyle name="표준 5 2 11 5" xfId="16589"/>
    <cellStyle name="표준 5 2 11 6" xfId="20751"/>
    <cellStyle name="표준 5 2 11 7" xfId="24849"/>
    <cellStyle name="표준 5 2 11 8" xfId="33060"/>
    <cellStyle name="표준 5 2 11 9" xfId="41253"/>
    <cellStyle name="표준 5 2 12" xfId="1893"/>
    <cellStyle name="표준 5 2 12 2" xfId="6862"/>
    <cellStyle name="표준 5 2 12 2 2" xfId="10797"/>
    <cellStyle name="표준 5 2 12 2 2 2" xfId="31505"/>
    <cellStyle name="표준 5 2 12 2 2 3" xfId="39716"/>
    <cellStyle name="표준 5 2 12 2 2 4" xfId="47909"/>
    <cellStyle name="표준 5 2 12 2 3" xfId="14909"/>
    <cellStyle name="표준 5 2 12 2 4" xfId="19149"/>
    <cellStyle name="표준 5 2 12 2 5" xfId="23311"/>
    <cellStyle name="표준 5 2 12 2 6" xfId="27409"/>
    <cellStyle name="표준 5 2 12 2 7" xfId="35620"/>
    <cellStyle name="표준 5 2 12 2 8" xfId="43813"/>
    <cellStyle name="표준 5 2 12 3" xfId="8749"/>
    <cellStyle name="표준 5 2 12 3 2" xfId="29457"/>
    <cellStyle name="표준 5 2 12 3 3" xfId="37668"/>
    <cellStyle name="표준 5 2 12 3 4" xfId="45861"/>
    <cellStyle name="표준 5 2 12 4" xfId="12861"/>
    <cellStyle name="표준 5 2 12 5" xfId="17101"/>
    <cellStyle name="표준 5 2 12 6" xfId="21263"/>
    <cellStyle name="표준 5 2 12 7" xfId="25361"/>
    <cellStyle name="표준 5 2 12 8" xfId="33572"/>
    <cellStyle name="표준 5 2 12 9" xfId="41765"/>
    <cellStyle name="표준 5 2 13" xfId="4337"/>
    <cellStyle name="표준 5 2 13 2" xfId="6910"/>
    <cellStyle name="표준 5 2 13 2 2" xfId="29969"/>
    <cellStyle name="표준 5 2 13 2 3" xfId="38180"/>
    <cellStyle name="표준 5 2 13 2 4" xfId="46373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4"/>
    <cellStyle name="표준 5 2 13 9" xfId="42277"/>
    <cellStyle name="표준 5 2 14" xfId="6934"/>
    <cellStyle name="표준 5 2 14 2" xfId="27921"/>
    <cellStyle name="표준 5 2 14 3" xfId="36132"/>
    <cellStyle name="표준 5 2 14 4" xfId="44325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6"/>
    <cellStyle name="표준 5 2 2 10 2 2 4" xfId="47399"/>
    <cellStyle name="표준 5 2 2 10 2 3" xfId="18639"/>
    <cellStyle name="표준 5 2 2 10 2 4" xfId="22801"/>
    <cellStyle name="표준 5 2 2 10 2 5" xfId="26899"/>
    <cellStyle name="표준 5 2 2 10 2 6" xfId="35110"/>
    <cellStyle name="표준 5 2 2 10 2 7" xfId="43303"/>
    <cellStyle name="표준 5 2 2 10 3" xfId="8239"/>
    <cellStyle name="표준 5 2 2 10 3 2" xfId="28947"/>
    <cellStyle name="표준 5 2 2 10 3 3" xfId="37158"/>
    <cellStyle name="표준 5 2 2 10 3 4" xfId="45351"/>
    <cellStyle name="표준 5 2 2 10 4" xfId="12351"/>
    <cellStyle name="표준 5 2 2 10 5" xfId="16591"/>
    <cellStyle name="표준 5 2 2 10 6" xfId="20753"/>
    <cellStyle name="표준 5 2 2 10 7" xfId="24851"/>
    <cellStyle name="표준 5 2 2 10 8" xfId="33062"/>
    <cellStyle name="표준 5 2 2 10 9" xfId="41255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8"/>
    <cellStyle name="표준 5 2 2 11 2 2 4" xfId="47911"/>
    <cellStyle name="표준 5 2 2 11 2 3" xfId="19151"/>
    <cellStyle name="표준 5 2 2 11 2 4" xfId="23313"/>
    <cellStyle name="표준 5 2 2 11 2 5" xfId="27411"/>
    <cellStyle name="표준 5 2 2 11 2 6" xfId="35622"/>
    <cellStyle name="표준 5 2 2 11 2 7" xfId="43815"/>
    <cellStyle name="표준 5 2 2 11 3" xfId="8751"/>
    <cellStyle name="표준 5 2 2 11 3 2" xfId="29459"/>
    <cellStyle name="표준 5 2 2 11 3 3" xfId="37670"/>
    <cellStyle name="표준 5 2 2 11 3 4" xfId="45863"/>
    <cellStyle name="표준 5 2 2 11 4" xfId="12863"/>
    <cellStyle name="표준 5 2 2 11 5" xfId="17103"/>
    <cellStyle name="표준 5 2 2 11 6" xfId="21265"/>
    <cellStyle name="표준 5 2 2 11 7" xfId="25363"/>
    <cellStyle name="표준 5 2 2 11 8" xfId="33574"/>
    <cellStyle name="표준 5 2 2 11 9" xfId="41767"/>
    <cellStyle name="표준 5 2 2 12" xfId="4392"/>
    <cellStyle name="표준 5 2 2 12 2" xfId="9263"/>
    <cellStyle name="표준 5 2 2 12 2 2" xfId="29971"/>
    <cellStyle name="표준 5 2 2 12 2 3" xfId="38182"/>
    <cellStyle name="표준 5 2 2 12 2 4" xfId="46375"/>
    <cellStyle name="표준 5 2 2 12 3" xfId="13375"/>
    <cellStyle name="표준 5 2 2 12 4" xfId="17615"/>
    <cellStyle name="표준 5 2 2 12 5" xfId="21777"/>
    <cellStyle name="표준 5 2 2 12 6" xfId="25875"/>
    <cellStyle name="표준 5 2 2 12 7" xfId="34086"/>
    <cellStyle name="표준 5 2 2 12 8" xfId="42279"/>
    <cellStyle name="표준 5 2 2 13" xfId="6950"/>
    <cellStyle name="표준 5 2 2 13 2" xfId="27923"/>
    <cellStyle name="표준 5 2 2 13 3" xfId="36134"/>
    <cellStyle name="표준 5 2 2 13 4" xfId="44327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2"/>
    <cellStyle name="표준 5 2 2 2 10 2 2 4" xfId="47915"/>
    <cellStyle name="표준 5 2 2 2 10 2 3" xfId="19155"/>
    <cellStyle name="표준 5 2 2 2 10 2 4" xfId="23317"/>
    <cellStyle name="표준 5 2 2 2 10 2 5" xfId="27415"/>
    <cellStyle name="표준 5 2 2 2 10 2 6" xfId="35626"/>
    <cellStyle name="표준 5 2 2 2 10 2 7" xfId="43819"/>
    <cellStyle name="표준 5 2 2 2 10 3" xfId="8755"/>
    <cellStyle name="표준 5 2 2 2 10 3 2" xfId="29463"/>
    <cellStyle name="표준 5 2 2 2 10 3 3" xfId="37674"/>
    <cellStyle name="표준 5 2 2 2 10 3 4" xfId="45867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8"/>
    <cellStyle name="표준 5 2 2 2 10 9" xfId="41771"/>
    <cellStyle name="표준 5 2 2 2 11" xfId="4396"/>
    <cellStyle name="표준 5 2 2 2 11 2" xfId="9267"/>
    <cellStyle name="표준 5 2 2 2 11 2 2" xfId="29975"/>
    <cellStyle name="표준 5 2 2 2 11 2 3" xfId="38186"/>
    <cellStyle name="표준 5 2 2 2 11 2 4" xfId="46379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90"/>
    <cellStyle name="표준 5 2 2 2 11 8" xfId="42283"/>
    <cellStyle name="표준 5 2 2 2 12" xfId="6954"/>
    <cellStyle name="표준 5 2 2 2 12 2" xfId="27927"/>
    <cellStyle name="표준 5 2 2 2 12 3" xfId="36138"/>
    <cellStyle name="표준 5 2 2 2 12 4" xfId="44331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4"/>
    <cellStyle name="표준 5 2 2 2 2 10 2 4" xfId="46387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8"/>
    <cellStyle name="표준 5 2 2 2 2 10 8" xfId="42291"/>
    <cellStyle name="표준 5 2 2 2 2 11" xfId="6962"/>
    <cellStyle name="표준 5 2 2 2 2 11 2" xfId="27935"/>
    <cellStyle name="표준 5 2 2 2 2 11 3" xfId="36146"/>
    <cellStyle name="표준 5 2 2 2 2 11 4" xfId="44339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2"/>
    <cellStyle name="표준 5 2 2 2 2 2 10 4" xfId="44355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6"/>
    <cellStyle name="표준 5 2 2 2 2 2 18" xfId="40259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8"/>
    <cellStyle name="표준 5 2 2 2 2 2 2 17" xfId="40291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2"/>
    <cellStyle name="표준 5 2 2 2 2 2 2 2 14" xfId="40355"/>
    <cellStyle name="표준 5 2 2 2 2 2 2 2 2" xfId="611"/>
    <cellStyle name="표준 5 2 2 2 2 2 2 2 2 10" xfId="19981"/>
    <cellStyle name="표준 5 2 2 2 2 2 2 2 2 11" xfId="24079"/>
    <cellStyle name="표준 5 2 2 2 2 2 2 2 2 12" xfId="32290"/>
    <cellStyle name="표준 5 2 2 2 2 2 2 2 2 13" xfId="40483"/>
    <cellStyle name="표준 5 2 2 2 2 2 2 2 2 2" xfId="867"/>
    <cellStyle name="표준 5 2 2 2 2 2 2 2 2 2 10" xfId="24335"/>
    <cellStyle name="표준 5 2 2 2 2 2 2 2 2 2 11" xfId="32546"/>
    <cellStyle name="표준 5 2 2 2 2 2 2 2 2 2 12" xfId="40739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2"/>
    <cellStyle name="표준 5 2 2 2 2 2 2 2 2 2 2 2 2 4" xfId="47395"/>
    <cellStyle name="표준 5 2 2 2 2 2 2 2 2 2 2 2 3" xfId="18635"/>
    <cellStyle name="표준 5 2 2 2 2 2 2 2 2 2 2 2 4" xfId="22797"/>
    <cellStyle name="표준 5 2 2 2 2 2 2 2 2 2 2 2 5" xfId="26895"/>
    <cellStyle name="표준 5 2 2 2 2 2 2 2 2 2 2 2 6" xfId="35106"/>
    <cellStyle name="표준 5 2 2 2 2 2 2 2 2 2 2 2 7" xfId="43299"/>
    <cellStyle name="표준 5 2 2 2 2 2 2 2 2 2 2 3" xfId="8235"/>
    <cellStyle name="표준 5 2 2 2 2 2 2 2 2 2 2 3 2" xfId="28943"/>
    <cellStyle name="표준 5 2 2 2 2 2 2 2 2 2 2 3 3" xfId="37154"/>
    <cellStyle name="표준 5 2 2 2 2 2 2 2 2 2 2 3 4" xfId="45347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8"/>
    <cellStyle name="표준 5 2 2 2 2 2 2 2 2 2 2 9" xfId="41251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4"/>
    <cellStyle name="표준 5 2 2 2 2 2 2 2 2 2 3 2 2 4" xfId="47907"/>
    <cellStyle name="표준 5 2 2 2 2 2 2 2 2 2 3 2 3" xfId="19147"/>
    <cellStyle name="표준 5 2 2 2 2 2 2 2 2 2 3 2 4" xfId="23309"/>
    <cellStyle name="표준 5 2 2 2 2 2 2 2 2 2 3 2 5" xfId="27407"/>
    <cellStyle name="표준 5 2 2 2 2 2 2 2 2 2 3 2 6" xfId="35618"/>
    <cellStyle name="표준 5 2 2 2 2 2 2 2 2 2 3 2 7" xfId="43811"/>
    <cellStyle name="표준 5 2 2 2 2 2 2 2 2 2 3 3" xfId="8747"/>
    <cellStyle name="표준 5 2 2 2 2 2 2 2 2 2 3 3 2" xfId="29455"/>
    <cellStyle name="표준 5 2 2 2 2 2 2 2 2 2 3 3 3" xfId="37666"/>
    <cellStyle name="표준 5 2 2 2 2 2 2 2 2 2 3 3 4" xfId="45859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70"/>
    <cellStyle name="표준 5 2 2 2 2 2 2 2 2 2 3 9" xfId="41763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6"/>
    <cellStyle name="표준 5 2 2 2 2 2 2 2 2 2 4 2 2 4" xfId="48419"/>
    <cellStyle name="표준 5 2 2 2 2 2 2 2 2 2 4 2 3" xfId="19659"/>
    <cellStyle name="표준 5 2 2 2 2 2 2 2 2 2 4 2 4" xfId="23821"/>
    <cellStyle name="표준 5 2 2 2 2 2 2 2 2 2 4 2 5" xfId="27919"/>
    <cellStyle name="표준 5 2 2 2 2 2 2 2 2 2 4 2 6" xfId="36130"/>
    <cellStyle name="표준 5 2 2 2 2 2 2 2 2 2 4 2 7" xfId="44323"/>
    <cellStyle name="표준 5 2 2 2 2 2 2 2 2 2 4 3" xfId="9259"/>
    <cellStyle name="표준 5 2 2 2 2 2 2 2 2 2 4 3 2" xfId="29967"/>
    <cellStyle name="표준 5 2 2 2 2 2 2 2 2 2 4 3 3" xfId="38178"/>
    <cellStyle name="표준 5 2 2 2 2 2 2 2 2 2 4 3 4" xfId="46371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2"/>
    <cellStyle name="표준 5 2 2 2 2 2 2 2 2 2 4 9" xfId="42275"/>
    <cellStyle name="표준 5 2 2 2 2 2 2 2 2 2 5" xfId="9771"/>
    <cellStyle name="표준 5 2 2 2 2 2 2 2 2 2 5 2" xfId="13883"/>
    <cellStyle name="표준 5 2 2 2 2 2 2 2 2 2 5 2 2" xfId="30479"/>
    <cellStyle name="표준 5 2 2 2 2 2 2 2 2 2 5 2 3" xfId="38690"/>
    <cellStyle name="표준 5 2 2 2 2 2 2 2 2 2 5 2 4" xfId="46883"/>
    <cellStyle name="표준 5 2 2 2 2 2 2 2 2 2 5 3" xfId="18123"/>
    <cellStyle name="표준 5 2 2 2 2 2 2 2 2 2 5 4" xfId="22285"/>
    <cellStyle name="표준 5 2 2 2 2 2 2 2 2 2 5 5" xfId="26383"/>
    <cellStyle name="표준 5 2 2 2 2 2 2 2 2 2 5 6" xfId="34594"/>
    <cellStyle name="표준 5 2 2 2 2 2 2 2 2 2 5 7" xfId="42787"/>
    <cellStyle name="표준 5 2 2 2 2 2 2 2 2 2 6" xfId="7723"/>
    <cellStyle name="표준 5 2 2 2 2 2 2 2 2 2 6 2" xfId="28431"/>
    <cellStyle name="표준 5 2 2 2 2 2 2 2 2 2 6 3" xfId="36642"/>
    <cellStyle name="표준 5 2 2 2 2 2 2 2 2 2 6 4" xfId="44835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6"/>
    <cellStyle name="표준 5 2 2 2 2 2 2 2 2 3 2 2 4" xfId="47139"/>
    <cellStyle name="표준 5 2 2 2 2 2 2 2 2 3 2 3" xfId="18379"/>
    <cellStyle name="표준 5 2 2 2 2 2 2 2 2 3 2 4" xfId="22541"/>
    <cellStyle name="표준 5 2 2 2 2 2 2 2 2 3 2 5" xfId="26639"/>
    <cellStyle name="표준 5 2 2 2 2 2 2 2 2 3 2 6" xfId="34850"/>
    <cellStyle name="표준 5 2 2 2 2 2 2 2 2 3 2 7" xfId="43043"/>
    <cellStyle name="표준 5 2 2 2 2 2 2 2 2 3 3" xfId="7979"/>
    <cellStyle name="표준 5 2 2 2 2 2 2 2 2 3 3 2" xfId="28687"/>
    <cellStyle name="표준 5 2 2 2 2 2 2 2 2 3 3 3" xfId="36898"/>
    <cellStyle name="표준 5 2 2 2 2 2 2 2 2 3 3 4" xfId="45091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2"/>
    <cellStyle name="표준 5 2 2 2 2 2 2 2 2 3 9" xfId="40995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8"/>
    <cellStyle name="표준 5 2 2 2 2 2 2 2 2 4 2 2 4" xfId="47651"/>
    <cellStyle name="표준 5 2 2 2 2 2 2 2 2 4 2 3" xfId="18891"/>
    <cellStyle name="표준 5 2 2 2 2 2 2 2 2 4 2 4" xfId="23053"/>
    <cellStyle name="표준 5 2 2 2 2 2 2 2 2 4 2 5" xfId="27151"/>
    <cellStyle name="표준 5 2 2 2 2 2 2 2 2 4 2 6" xfId="35362"/>
    <cellStyle name="표준 5 2 2 2 2 2 2 2 2 4 2 7" xfId="43555"/>
    <cellStyle name="표준 5 2 2 2 2 2 2 2 2 4 3" xfId="8491"/>
    <cellStyle name="표준 5 2 2 2 2 2 2 2 2 4 3 2" xfId="29199"/>
    <cellStyle name="표준 5 2 2 2 2 2 2 2 2 4 3 3" xfId="37410"/>
    <cellStyle name="표준 5 2 2 2 2 2 2 2 2 4 3 4" xfId="45603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4"/>
    <cellStyle name="표준 5 2 2 2 2 2 2 2 2 4 9" xfId="41507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70"/>
    <cellStyle name="표준 5 2 2 2 2 2 2 2 2 5 2 2 4" xfId="48163"/>
    <cellStyle name="표준 5 2 2 2 2 2 2 2 2 5 2 3" xfId="19403"/>
    <cellStyle name="표준 5 2 2 2 2 2 2 2 2 5 2 4" xfId="23565"/>
    <cellStyle name="표준 5 2 2 2 2 2 2 2 2 5 2 5" xfId="27663"/>
    <cellStyle name="표준 5 2 2 2 2 2 2 2 2 5 2 6" xfId="35874"/>
    <cellStyle name="표준 5 2 2 2 2 2 2 2 2 5 2 7" xfId="44067"/>
    <cellStyle name="표준 5 2 2 2 2 2 2 2 2 5 3" xfId="9003"/>
    <cellStyle name="표준 5 2 2 2 2 2 2 2 2 5 3 2" xfId="29711"/>
    <cellStyle name="표준 5 2 2 2 2 2 2 2 2 5 3 3" xfId="37922"/>
    <cellStyle name="표준 5 2 2 2 2 2 2 2 2 5 3 4" xfId="46115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6"/>
    <cellStyle name="표준 5 2 2 2 2 2 2 2 2 5 9" xfId="42019"/>
    <cellStyle name="표준 5 2 2 2 2 2 2 2 2 6" xfId="9515"/>
    <cellStyle name="표준 5 2 2 2 2 2 2 2 2 6 2" xfId="13627"/>
    <cellStyle name="표준 5 2 2 2 2 2 2 2 2 6 2 2" xfId="30223"/>
    <cellStyle name="표준 5 2 2 2 2 2 2 2 2 6 2 3" xfId="38434"/>
    <cellStyle name="표준 5 2 2 2 2 2 2 2 2 6 2 4" xfId="46627"/>
    <cellStyle name="표준 5 2 2 2 2 2 2 2 2 6 3" xfId="17867"/>
    <cellStyle name="표준 5 2 2 2 2 2 2 2 2 6 4" xfId="22029"/>
    <cellStyle name="표준 5 2 2 2 2 2 2 2 2 6 5" xfId="26127"/>
    <cellStyle name="표준 5 2 2 2 2 2 2 2 2 6 6" xfId="34338"/>
    <cellStyle name="표준 5 2 2 2 2 2 2 2 2 6 7" xfId="42531"/>
    <cellStyle name="표준 5 2 2 2 2 2 2 2 2 7" xfId="7467"/>
    <cellStyle name="표준 5 2 2 2 2 2 2 2 2 7 2" xfId="28175"/>
    <cellStyle name="표준 5 2 2 2 2 2 2 2 2 7 3" xfId="36386"/>
    <cellStyle name="표준 5 2 2 2 2 2 2 2 2 7 4" xfId="44579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8"/>
    <cellStyle name="표준 5 2 2 2 2 2 2 2 3 12" xfId="40611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4"/>
    <cellStyle name="표준 5 2 2 2 2 2 2 2 3 2 2 2 4" xfId="47267"/>
    <cellStyle name="표준 5 2 2 2 2 2 2 2 3 2 2 3" xfId="18507"/>
    <cellStyle name="표준 5 2 2 2 2 2 2 2 3 2 2 4" xfId="22669"/>
    <cellStyle name="표준 5 2 2 2 2 2 2 2 3 2 2 5" xfId="26767"/>
    <cellStyle name="표준 5 2 2 2 2 2 2 2 3 2 2 6" xfId="34978"/>
    <cellStyle name="표준 5 2 2 2 2 2 2 2 3 2 2 7" xfId="43171"/>
    <cellStyle name="표준 5 2 2 2 2 2 2 2 3 2 3" xfId="8107"/>
    <cellStyle name="표준 5 2 2 2 2 2 2 2 3 2 3 2" xfId="28815"/>
    <cellStyle name="표준 5 2 2 2 2 2 2 2 3 2 3 3" xfId="37026"/>
    <cellStyle name="표준 5 2 2 2 2 2 2 2 3 2 3 4" xfId="45219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30"/>
    <cellStyle name="표준 5 2 2 2 2 2 2 2 3 2 9" xfId="41123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6"/>
    <cellStyle name="표준 5 2 2 2 2 2 2 2 3 3 2 2 4" xfId="47779"/>
    <cellStyle name="표준 5 2 2 2 2 2 2 2 3 3 2 3" xfId="19019"/>
    <cellStyle name="표준 5 2 2 2 2 2 2 2 3 3 2 4" xfId="23181"/>
    <cellStyle name="표준 5 2 2 2 2 2 2 2 3 3 2 5" xfId="27279"/>
    <cellStyle name="표준 5 2 2 2 2 2 2 2 3 3 2 6" xfId="35490"/>
    <cellStyle name="표준 5 2 2 2 2 2 2 2 3 3 2 7" xfId="43683"/>
    <cellStyle name="표준 5 2 2 2 2 2 2 2 3 3 3" xfId="8619"/>
    <cellStyle name="표준 5 2 2 2 2 2 2 2 3 3 3 2" xfId="29327"/>
    <cellStyle name="표준 5 2 2 2 2 2 2 2 3 3 3 3" xfId="37538"/>
    <cellStyle name="표준 5 2 2 2 2 2 2 2 3 3 3 4" xfId="45731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2"/>
    <cellStyle name="표준 5 2 2 2 2 2 2 2 3 3 9" xfId="41635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8"/>
    <cellStyle name="표준 5 2 2 2 2 2 2 2 3 4 2 2 4" xfId="48291"/>
    <cellStyle name="표준 5 2 2 2 2 2 2 2 3 4 2 3" xfId="19531"/>
    <cellStyle name="표준 5 2 2 2 2 2 2 2 3 4 2 4" xfId="23693"/>
    <cellStyle name="표준 5 2 2 2 2 2 2 2 3 4 2 5" xfId="27791"/>
    <cellStyle name="표준 5 2 2 2 2 2 2 2 3 4 2 6" xfId="36002"/>
    <cellStyle name="표준 5 2 2 2 2 2 2 2 3 4 2 7" xfId="44195"/>
    <cellStyle name="표준 5 2 2 2 2 2 2 2 3 4 3" xfId="9131"/>
    <cellStyle name="표준 5 2 2 2 2 2 2 2 3 4 3 2" xfId="29839"/>
    <cellStyle name="표준 5 2 2 2 2 2 2 2 3 4 3 3" xfId="38050"/>
    <cellStyle name="표준 5 2 2 2 2 2 2 2 3 4 3 4" xfId="46243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4"/>
    <cellStyle name="표준 5 2 2 2 2 2 2 2 3 4 9" xfId="42147"/>
    <cellStyle name="표준 5 2 2 2 2 2 2 2 3 5" xfId="9643"/>
    <cellStyle name="표준 5 2 2 2 2 2 2 2 3 5 2" xfId="13755"/>
    <cellStyle name="표준 5 2 2 2 2 2 2 2 3 5 2 2" xfId="30351"/>
    <cellStyle name="표준 5 2 2 2 2 2 2 2 3 5 2 3" xfId="38562"/>
    <cellStyle name="표준 5 2 2 2 2 2 2 2 3 5 2 4" xfId="46755"/>
    <cellStyle name="표준 5 2 2 2 2 2 2 2 3 5 3" xfId="17995"/>
    <cellStyle name="표준 5 2 2 2 2 2 2 2 3 5 4" xfId="22157"/>
    <cellStyle name="표준 5 2 2 2 2 2 2 2 3 5 5" xfId="26255"/>
    <cellStyle name="표준 5 2 2 2 2 2 2 2 3 5 6" xfId="34466"/>
    <cellStyle name="표준 5 2 2 2 2 2 2 2 3 5 7" xfId="42659"/>
    <cellStyle name="표준 5 2 2 2 2 2 2 2 3 6" xfId="7595"/>
    <cellStyle name="표준 5 2 2 2 2 2 2 2 3 6 2" xfId="28303"/>
    <cellStyle name="표준 5 2 2 2 2 2 2 2 3 6 3" xfId="36514"/>
    <cellStyle name="표준 5 2 2 2 2 2 2 2 3 6 4" xfId="44707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8"/>
    <cellStyle name="표준 5 2 2 2 2 2 2 2 4 2 2 4" xfId="47011"/>
    <cellStyle name="표준 5 2 2 2 2 2 2 2 4 2 3" xfId="18251"/>
    <cellStyle name="표준 5 2 2 2 2 2 2 2 4 2 4" xfId="22413"/>
    <cellStyle name="표준 5 2 2 2 2 2 2 2 4 2 5" xfId="26511"/>
    <cellStyle name="표준 5 2 2 2 2 2 2 2 4 2 6" xfId="34722"/>
    <cellStyle name="표준 5 2 2 2 2 2 2 2 4 2 7" xfId="42915"/>
    <cellStyle name="표준 5 2 2 2 2 2 2 2 4 3" xfId="7851"/>
    <cellStyle name="표준 5 2 2 2 2 2 2 2 4 3 2" xfId="28559"/>
    <cellStyle name="표준 5 2 2 2 2 2 2 2 4 3 3" xfId="36770"/>
    <cellStyle name="표준 5 2 2 2 2 2 2 2 4 3 4" xfId="44963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4"/>
    <cellStyle name="표준 5 2 2 2 2 2 2 2 4 9" xfId="40867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30"/>
    <cellStyle name="표준 5 2 2 2 2 2 2 2 5 2 2 4" xfId="47523"/>
    <cellStyle name="표준 5 2 2 2 2 2 2 2 5 2 3" xfId="18763"/>
    <cellStyle name="표준 5 2 2 2 2 2 2 2 5 2 4" xfId="22925"/>
    <cellStyle name="표준 5 2 2 2 2 2 2 2 5 2 5" xfId="27023"/>
    <cellStyle name="표준 5 2 2 2 2 2 2 2 5 2 6" xfId="35234"/>
    <cellStyle name="표준 5 2 2 2 2 2 2 2 5 2 7" xfId="43427"/>
    <cellStyle name="표준 5 2 2 2 2 2 2 2 5 3" xfId="8363"/>
    <cellStyle name="표준 5 2 2 2 2 2 2 2 5 3 2" xfId="29071"/>
    <cellStyle name="표준 5 2 2 2 2 2 2 2 5 3 3" xfId="37282"/>
    <cellStyle name="표준 5 2 2 2 2 2 2 2 5 3 4" xfId="45475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6"/>
    <cellStyle name="표준 5 2 2 2 2 2 2 2 5 9" xfId="41379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2"/>
    <cellStyle name="표준 5 2 2 2 2 2 2 2 6 2 2 4" xfId="48035"/>
    <cellStyle name="표준 5 2 2 2 2 2 2 2 6 2 3" xfId="19275"/>
    <cellStyle name="표준 5 2 2 2 2 2 2 2 6 2 4" xfId="23437"/>
    <cellStyle name="표준 5 2 2 2 2 2 2 2 6 2 5" xfId="27535"/>
    <cellStyle name="표준 5 2 2 2 2 2 2 2 6 2 6" xfId="35746"/>
    <cellStyle name="표준 5 2 2 2 2 2 2 2 6 2 7" xfId="43939"/>
    <cellStyle name="표준 5 2 2 2 2 2 2 2 6 3" xfId="8875"/>
    <cellStyle name="표준 5 2 2 2 2 2 2 2 6 3 2" xfId="29583"/>
    <cellStyle name="표준 5 2 2 2 2 2 2 2 6 3 3" xfId="37794"/>
    <cellStyle name="표준 5 2 2 2 2 2 2 2 6 3 4" xfId="45987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8"/>
    <cellStyle name="표준 5 2 2 2 2 2 2 2 6 9" xfId="41891"/>
    <cellStyle name="표준 5 2 2 2 2 2 2 2 7" xfId="9387"/>
    <cellStyle name="표준 5 2 2 2 2 2 2 2 7 2" xfId="13499"/>
    <cellStyle name="표준 5 2 2 2 2 2 2 2 7 2 2" xfId="30095"/>
    <cellStyle name="표준 5 2 2 2 2 2 2 2 7 2 3" xfId="38306"/>
    <cellStyle name="표준 5 2 2 2 2 2 2 2 7 2 4" xfId="46499"/>
    <cellStyle name="표준 5 2 2 2 2 2 2 2 7 3" xfId="17739"/>
    <cellStyle name="표준 5 2 2 2 2 2 2 2 7 4" xfId="21901"/>
    <cellStyle name="표준 5 2 2 2 2 2 2 2 7 5" xfId="25999"/>
    <cellStyle name="표준 5 2 2 2 2 2 2 2 7 6" xfId="34210"/>
    <cellStyle name="표준 5 2 2 2 2 2 2 2 7 7" xfId="42403"/>
    <cellStyle name="표준 5 2 2 2 2 2 2 2 8" xfId="7339"/>
    <cellStyle name="표준 5 2 2 2 2 2 2 2 8 2" xfId="28047"/>
    <cellStyle name="표준 5 2 2 2 2 2 2 2 8 3" xfId="36258"/>
    <cellStyle name="표준 5 2 2 2 2 2 2 2 8 4" xfId="44451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6"/>
    <cellStyle name="표준 5 2 2 2 2 2 2 3 13" xfId="40419"/>
    <cellStyle name="표준 5 2 2 2 2 2 2 3 2" xfId="803"/>
    <cellStyle name="표준 5 2 2 2 2 2 2 3 2 10" xfId="24271"/>
    <cellStyle name="표준 5 2 2 2 2 2 2 3 2 11" xfId="32482"/>
    <cellStyle name="표준 5 2 2 2 2 2 2 3 2 12" xfId="40675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8"/>
    <cellStyle name="표준 5 2 2 2 2 2 2 3 2 2 2 2 4" xfId="47331"/>
    <cellStyle name="표준 5 2 2 2 2 2 2 3 2 2 2 3" xfId="18571"/>
    <cellStyle name="표준 5 2 2 2 2 2 2 3 2 2 2 4" xfId="22733"/>
    <cellStyle name="표준 5 2 2 2 2 2 2 3 2 2 2 5" xfId="26831"/>
    <cellStyle name="표준 5 2 2 2 2 2 2 3 2 2 2 6" xfId="35042"/>
    <cellStyle name="표준 5 2 2 2 2 2 2 3 2 2 2 7" xfId="43235"/>
    <cellStyle name="표준 5 2 2 2 2 2 2 3 2 2 3" xfId="8171"/>
    <cellStyle name="표준 5 2 2 2 2 2 2 3 2 2 3 2" xfId="28879"/>
    <cellStyle name="표준 5 2 2 2 2 2 2 3 2 2 3 3" xfId="37090"/>
    <cellStyle name="표준 5 2 2 2 2 2 2 3 2 2 3 4" xfId="45283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4"/>
    <cellStyle name="표준 5 2 2 2 2 2 2 3 2 2 9" xfId="41187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50"/>
    <cellStyle name="표준 5 2 2 2 2 2 2 3 2 3 2 2 4" xfId="47843"/>
    <cellStyle name="표준 5 2 2 2 2 2 2 3 2 3 2 3" xfId="19083"/>
    <cellStyle name="표준 5 2 2 2 2 2 2 3 2 3 2 4" xfId="23245"/>
    <cellStyle name="표준 5 2 2 2 2 2 2 3 2 3 2 5" xfId="27343"/>
    <cellStyle name="표준 5 2 2 2 2 2 2 3 2 3 2 6" xfId="35554"/>
    <cellStyle name="표준 5 2 2 2 2 2 2 3 2 3 2 7" xfId="43747"/>
    <cellStyle name="표준 5 2 2 2 2 2 2 3 2 3 3" xfId="8683"/>
    <cellStyle name="표준 5 2 2 2 2 2 2 3 2 3 3 2" xfId="29391"/>
    <cellStyle name="표준 5 2 2 2 2 2 2 3 2 3 3 3" xfId="37602"/>
    <cellStyle name="표준 5 2 2 2 2 2 2 3 2 3 3 4" xfId="45795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6"/>
    <cellStyle name="표준 5 2 2 2 2 2 2 3 2 3 9" xfId="41699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2"/>
    <cellStyle name="표준 5 2 2 2 2 2 2 3 2 4 2 2 4" xfId="48355"/>
    <cellStyle name="표준 5 2 2 2 2 2 2 3 2 4 2 3" xfId="19595"/>
    <cellStyle name="표준 5 2 2 2 2 2 2 3 2 4 2 4" xfId="23757"/>
    <cellStyle name="표준 5 2 2 2 2 2 2 3 2 4 2 5" xfId="27855"/>
    <cellStyle name="표준 5 2 2 2 2 2 2 3 2 4 2 6" xfId="36066"/>
    <cellStyle name="표준 5 2 2 2 2 2 2 3 2 4 2 7" xfId="44259"/>
    <cellStyle name="표준 5 2 2 2 2 2 2 3 2 4 3" xfId="9195"/>
    <cellStyle name="표준 5 2 2 2 2 2 2 3 2 4 3 2" xfId="29903"/>
    <cellStyle name="표준 5 2 2 2 2 2 2 3 2 4 3 3" xfId="38114"/>
    <cellStyle name="표준 5 2 2 2 2 2 2 3 2 4 3 4" xfId="46307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8"/>
    <cellStyle name="표준 5 2 2 2 2 2 2 3 2 4 9" xfId="42211"/>
    <cellStyle name="표준 5 2 2 2 2 2 2 3 2 5" xfId="9707"/>
    <cellStyle name="표준 5 2 2 2 2 2 2 3 2 5 2" xfId="13819"/>
    <cellStyle name="표준 5 2 2 2 2 2 2 3 2 5 2 2" xfId="30415"/>
    <cellStyle name="표준 5 2 2 2 2 2 2 3 2 5 2 3" xfId="38626"/>
    <cellStyle name="표준 5 2 2 2 2 2 2 3 2 5 2 4" xfId="46819"/>
    <cellStyle name="표준 5 2 2 2 2 2 2 3 2 5 3" xfId="18059"/>
    <cellStyle name="표준 5 2 2 2 2 2 2 3 2 5 4" xfId="22221"/>
    <cellStyle name="표준 5 2 2 2 2 2 2 3 2 5 5" xfId="26319"/>
    <cellStyle name="표준 5 2 2 2 2 2 2 3 2 5 6" xfId="34530"/>
    <cellStyle name="표준 5 2 2 2 2 2 2 3 2 5 7" xfId="42723"/>
    <cellStyle name="표준 5 2 2 2 2 2 2 3 2 6" xfId="7659"/>
    <cellStyle name="표준 5 2 2 2 2 2 2 3 2 6 2" xfId="28367"/>
    <cellStyle name="표준 5 2 2 2 2 2 2 3 2 6 3" xfId="36578"/>
    <cellStyle name="표준 5 2 2 2 2 2 2 3 2 6 4" xfId="44771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2"/>
    <cellStyle name="표준 5 2 2 2 2 2 2 3 3 2 2 4" xfId="47075"/>
    <cellStyle name="표준 5 2 2 2 2 2 2 3 3 2 3" xfId="18315"/>
    <cellStyle name="표준 5 2 2 2 2 2 2 3 3 2 4" xfId="22477"/>
    <cellStyle name="표준 5 2 2 2 2 2 2 3 3 2 5" xfId="26575"/>
    <cellStyle name="표준 5 2 2 2 2 2 2 3 3 2 6" xfId="34786"/>
    <cellStyle name="표준 5 2 2 2 2 2 2 3 3 2 7" xfId="42979"/>
    <cellStyle name="표준 5 2 2 2 2 2 2 3 3 3" xfId="7915"/>
    <cellStyle name="표준 5 2 2 2 2 2 2 3 3 3 2" xfId="28623"/>
    <cellStyle name="표준 5 2 2 2 2 2 2 3 3 3 3" xfId="36834"/>
    <cellStyle name="표준 5 2 2 2 2 2 2 3 3 3 4" xfId="45027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8"/>
    <cellStyle name="표준 5 2 2 2 2 2 2 3 3 9" xfId="40931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4"/>
    <cellStyle name="표준 5 2 2 2 2 2 2 3 4 2 2 4" xfId="47587"/>
    <cellStyle name="표준 5 2 2 2 2 2 2 3 4 2 3" xfId="18827"/>
    <cellStyle name="표준 5 2 2 2 2 2 2 3 4 2 4" xfId="22989"/>
    <cellStyle name="표준 5 2 2 2 2 2 2 3 4 2 5" xfId="27087"/>
    <cellStyle name="표준 5 2 2 2 2 2 2 3 4 2 6" xfId="35298"/>
    <cellStyle name="표준 5 2 2 2 2 2 2 3 4 2 7" xfId="43491"/>
    <cellStyle name="표준 5 2 2 2 2 2 2 3 4 3" xfId="8427"/>
    <cellStyle name="표준 5 2 2 2 2 2 2 3 4 3 2" xfId="29135"/>
    <cellStyle name="표준 5 2 2 2 2 2 2 3 4 3 3" xfId="37346"/>
    <cellStyle name="표준 5 2 2 2 2 2 2 3 4 3 4" xfId="45539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50"/>
    <cellStyle name="표준 5 2 2 2 2 2 2 3 4 9" xfId="41443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6"/>
    <cellStyle name="표준 5 2 2 2 2 2 2 3 5 2 2 4" xfId="48099"/>
    <cellStyle name="표준 5 2 2 2 2 2 2 3 5 2 3" xfId="19339"/>
    <cellStyle name="표준 5 2 2 2 2 2 2 3 5 2 4" xfId="23501"/>
    <cellStyle name="표준 5 2 2 2 2 2 2 3 5 2 5" xfId="27599"/>
    <cellStyle name="표준 5 2 2 2 2 2 2 3 5 2 6" xfId="35810"/>
    <cellStyle name="표준 5 2 2 2 2 2 2 3 5 2 7" xfId="44003"/>
    <cellStyle name="표준 5 2 2 2 2 2 2 3 5 3" xfId="8939"/>
    <cellStyle name="표준 5 2 2 2 2 2 2 3 5 3 2" xfId="29647"/>
    <cellStyle name="표준 5 2 2 2 2 2 2 3 5 3 3" xfId="37858"/>
    <cellStyle name="표준 5 2 2 2 2 2 2 3 5 3 4" xfId="46051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2"/>
    <cellStyle name="표준 5 2 2 2 2 2 2 3 5 9" xfId="41955"/>
    <cellStyle name="표준 5 2 2 2 2 2 2 3 6" xfId="9451"/>
    <cellStyle name="표준 5 2 2 2 2 2 2 3 6 2" xfId="13563"/>
    <cellStyle name="표준 5 2 2 2 2 2 2 3 6 2 2" xfId="30159"/>
    <cellStyle name="표준 5 2 2 2 2 2 2 3 6 2 3" xfId="38370"/>
    <cellStyle name="표준 5 2 2 2 2 2 2 3 6 2 4" xfId="46563"/>
    <cellStyle name="표준 5 2 2 2 2 2 2 3 6 3" xfId="17803"/>
    <cellStyle name="표준 5 2 2 2 2 2 2 3 6 4" xfId="21965"/>
    <cellStyle name="표준 5 2 2 2 2 2 2 3 6 5" xfId="26063"/>
    <cellStyle name="표준 5 2 2 2 2 2 2 3 6 6" xfId="34274"/>
    <cellStyle name="표준 5 2 2 2 2 2 2 3 6 7" xfId="42467"/>
    <cellStyle name="표준 5 2 2 2 2 2 2 3 7" xfId="7403"/>
    <cellStyle name="표준 5 2 2 2 2 2 2 3 7 2" xfId="28111"/>
    <cellStyle name="표준 5 2 2 2 2 2 2 3 7 3" xfId="36322"/>
    <cellStyle name="표준 5 2 2 2 2 2 2 3 7 4" xfId="44515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4"/>
    <cellStyle name="표준 5 2 2 2 2 2 2 4 12" xfId="40547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10"/>
    <cellStyle name="표준 5 2 2 2 2 2 2 4 2 2 2 4" xfId="47203"/>
    <cellStyle name="표준 5 2 2 2 2 2 2 4 2 2 3" xfId="18443"/>
    <cellStyle name="표준 5 2 2 2 2 2 2 4 2 2 4" xfId="22605"/>
    <cellStyle name="표준 5 2 2 2 2 2 2 4 2 2 5" xfId="26703"/>
    <cellStyle name="표준 5 2 2 2 2 2 2 4 2 2 6" xfId="34914"/>
    <cellStyle name="표준 5 2 2 2 2 2 2 4 2 2 7" xfId="43107"/>
    <cellStyle name="표준 5 2 2 2 2 2 2 4 2 3" xfId="8043"/>
    <cellStyle name="표준 5 2 2 2 2 2 2 4 2 3 2" xfId="28751"/>
    <cellStyle name="표준 5 2 2 2 2 2 2 4 2 3 3" xfId="36962"/>
    <cellStyle name="표준 5 2 2 2 2 2 2 4 2 3 4" xfId="45155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6"/>
    <cellStyle name="표준 5 2 2 2 2 2 2 4 2 9" xfId="41059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2"/>
    <cellStyle name="표준 5 2 2 2 2 2 2 4 3 2 2 4" xfId="47715"/>
    <cellStyle name="표준 5 2 2 2 2 2 2 4 3 2 3" xfId="18955"/>
    <cellStyle name="표준 5 2 2 2 2 2 2 4 3 2 4" xfId="23117"/>
    <cellStyle name="표준 5 2 2 2 2 2 2 4 3 2 5" xfId="27215"/>
    <cellStyle name="표준 5 2 2 2 2 2 2 4 3 2 6" xfId="35426"/>
    <cellStyle name="표준 5 2 2 2 2 2 2 4 3 2 7" xfId="43619"/>
    <cellStyle name="표준 5 2 2 2 2 2 2 4 3 3" xfId="8555"/>
    <cellStyle name="표준 5 2 2 2 2 2 2 4 3 3 2" xfId="29263"/>
    <cellStyle name="표준 5 2 2 2 2 2 2 4 3 3 3" xfId="37474"/>
    <cellStyle name="표준 5 2 2 2 2 2 2 4 3 3 4" xfId="45667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8"/>
    <cellStyle name="표준 5 2 2 2 2 2 2 4 3 9" xfId="41571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4"/>
    <cellStyle name="표준 5 2 2 2 2 2 2 4 4 2 2 4" xfId="48227"/>
    <cellStyle name="표준 5 2 2 2 2 2 2 4 4 2 3" xfId="19467"/>
    <cellStyle name="표준 5 2 2 2 2 2 2 4 4 2 4" xfId="23629"/>
    <cellStyle name="표준 5 2 2 2 2 2 2 4 4 2 5" xfId="27727"/>
    <cellStyle name="표준 5 2 2 2 2 2 2 4 4 2 6" xfId="35938"/>
    <cellStyle name="표준 5 2 2 2 2 2 2 4 4 2 7" xfId="44131"/>
    <cellStyle name="표준 5 2 2 2 2 2 2 4 4 3" xfId="9067"/>
    <cellStyle name="표준 5 2 2 2 2 2 2 4 4 3 2" xfId="29775"/>
    <cellStyle name="표준 5 2 2 2 2 2 2 4 4 3 3" xfId="37986"/>
    <cellStyle name="표준 5 2 2 2 2 2 2 4 4 3 4" xfId="46179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90"/>
    <cellStyle name="표준 5 2 2 2 2 2 2 4 4 9" xfId="42083"/>
    <cellStyle name="표준 5 2 2 2 2 2 2 4 5" xfId="9579"/>
    <cellStyle name="표준 5 2 2 2 2 2 2 4 5 2" xfId="13691"/>
    <cellStyle name="표준 5 2 2 2 2 2 2 4 5 2 2" xfId="30287"/>
    <cellStyle name="표준 5 2 2 2 2 2 2 4 5 2 3" xfId="38498"/>
    <cellStyle name="표준 5 2 2 2 2 2 2 4 5 2 4" xfId="46691"/>
    <cellStyle name="표준 5 2 2 2 2 2 2 4 5 3" xfId="17931"/>
    <cellStyle name="표준 5 2 2 2 2 2 2 4 5 4" xfId="22093"/>
    <cellStyle name="표준 5 2 2 2 2 2 2 4 5 5" xfId="26191"/>
    <cellStyle name="표준 5 2 2 2 2 2 2 4 5 6" xfId="34402"/>
    <cellStyle name="표준 5 2 2 2 2 2 2 4 5 7" xfId="42595"/>
    <cellStyle name="표준 5 2 2 2 2 2 2 4 6" xfId="7531"/>
    <cellStyle name="표준 5 2 2 2 2 2 2 4 6 2" xfId="28239"/>
    <cellStyle name="표준 5 2 2 2 2 2 2 4 6 3" xfId="36450"/>
    <cellStyle name="표준 5 2 2 2 2 2 2 4 6 4" xfId="44643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4"/>
    <cellStyle name="표준 5 2 2 2 2 2 2 5 2 2 4" xfId="46947"/>
    <cellStyle name="표준 5 2 2 2 2 2 2 5 2 3" xfId="18187"/>
    <cellStyle name="표준 5 2 2 2 2 2 2 5 2 4" xfId="22349"/>
    <cellStyle name="표준 5 2 2 2 2 2 2 5 2 5" xfId="26447"/>
    <cellStyle name="표준 5 2 2 2 2 2 2 5 2 6" xfId="34658"/>
    <cellStyle name="표준 5 2 2 2 2 2 2 5 2 7" xfId="42851"/>
    <cellStyle name="표준 5 2 2 2 2 2 2 5 3" xfId="7787"/>
    <cellStyle name="표준 5 2 2 2 2 2 2 5 3 2" xfId="28495"/>
    <cellStyle name="표준 5 2 2 2 2 2 2 5 3 3" xfId="36706"/>
    <cellStyle name="표준 5 2 2 2 2 2 2 5 3 4" xfId="44899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10"/>
    <cellStyle name="표준 5 2 2 2 2 2 2 5 9" xfId="40803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6"/>
    <cellStyle name="표준 5 2 2 2 2 2 2 6 2 2 4" xfId="47459"/>
    <cellStyle name="표준 5 2 2 2 2 2 2 6 2 3" xfId="18699"/>
    <cellStyle name="표준 5 2 2 2 2 2 2 6 2 4" xfId="22861"/>
    <cellStyle name="표준 5 2 2 2 2 2 2 6 2 5" xfId="26959"/>
    <cellStyle name="표준 5 2 2 2 2 2 2 6 2 6" xfId="35170"/>
    <cellStyle name="표준 5 2 2 2 2 2 2 6 2 7" xfId="43363"/>
    <cellStyle name="표준 5 2 2 2 2 2 2 6 3" xfId="8299"/>
    <cellStyle name="표준 5 2 2 2 2 2 2 6 3 2" xfId="29007"/>
    <cellStyle name="표준 5 2 2 2 2 2 2 6 3 3" xfId="37218"/>
    <cellStyle name="표준 5 2 2 2 2 2 2 6 3 4" xfId="45411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2"/>
    <cellStyle name="표준 5 2 2 2 2 2 2 6 9" xfId="41315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8"/>
    <cellStyle name="표준 5 2 2 2 2 2 2 7 2 2 4" xfId="47971"/>
    <cellStyle name="표준 5 2 2 2 2 2 2 7 2 3" xfId="19211"/>
    <cellStyle name="표준 5 2 2 2 2 2 2 7 2 4" xfId="23373"/>
    <cellStyle name="표준 5 2 2 2 2 2 2 7 2 5" xfId="27471"/>
    <cellStyle name="표준 5 2 2 2 2 2 2 7 2 6" xfId="35682"/>
    <cellStyle name="표준 5 2 2 2 2 2 2 7 2 7" xfId="43875"/>
    <cellStyle name="표준 5 2 2 2 2 2 2 7 3" xfId="8811"/>
    <cellStyle name="표준 5 2 2 2 2 2 2 7 3 2" xfId="29519"/>
    <cellStyle name="표준 5 2 2 2 2 2 2 7 3 3" xfId="37730"/>
    <cellStyle name="표준 5 2 2 2 2 2 2 7 3 4" xfId="45923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4"/>
    <cellStyle name="표준 5 2 2 2 2 2 2 7 9" xfId="41827"/>
    <cellStyle name="표준 5 2 2 2 2 2 2 8" xfId="7048"/>
    <cellStyle name="표준 5 2 2 2 2 2 2 8 2" xfId="9323"/>
    <cellStyle name="표준 5 2 2 2 2 2 2 8 2 2" xfId="30031"/>
    <cellStyle name="표준 5 2 2 2 2 2 2 8 2 3" xfId="38242"/>
    <cellStyle name="표준 5 2 2 2 2 2 2 8 2 4" xfId="46435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6"/>
    <cellStyle name="표준 5 2 2 2 2 2 2 8 8" xfId="42339"/>
    <cellStyle name="표준 5 2 2 2 2 2 2 9" xfId="7132"/>
    <cellStyle name="표준 5 2 2 2 2 2 2 9 2" xfId="27983"/>
    <cellStyle name="표준 5 2 2 2 2 2 2 9 3" xfId="36194"/>
    <cellStyle name="표준 5 2 2 2 2 2 2 9 4" xfId="44387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30"/>
    <cellStyle name="표준 5 2 2 2 2 2 3 14" xfId="40323"/>
    <cellStyle name="표준 5 2 2 2 2 2 3 2" xfId="579"/>
    <cellStyle name="표준 5 2 2 2 2 2 3 2 10" xfId="19949"/>
    <cellStyle name="표준 5 2 2 2 2 2 3 2 11" xfId="24047"/>
    <cellStyle name="표준 5 2 2 2 2 2 3 2 12" xfId="32258"/>
    <cellStyle name="표준 5 2 2 2 2 2 3 2 13" xfId="40451"/>
    <cellStyle name="표준 5 2 2 2 2 2 3 2 2" xfId="835"/>
    <cellStyle name="표준 5 2 2 2 2 2 3 2 2 10" xfId="24303"/>
    <cellStyle name="표준 5 2 2 2 2 2 3 2 2 11" xfId="32514"/>
    <cellStyle name="표준 5 2 2 2 2 2 3 2 2 12" xfId="40707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70"/>
    <cellStyle name="표준 5 2 2 2 2 2 3 2 2 2 2 2 4" xfId="47363"/>
    <cellStyle name="표준 5 2 2 2 2 2 3 2 2 2 2 3" xfId="18603"/>
    <cellStyle name="표준 5 2 2 2 2 2 3 2 2 2 2 4" xfId="22765"/>
    <cellStyle name="표준 5 2 2 2 2 2 3 2 2 2 2 5" xfId="26863"/>
    <cellStyle name="표준 5 2 2 2 2 2 3 2 2 2 2 6" xfId="35074"/>
    <cellStyle name="표준 5 2 2 2 2 2 3 2 2 2 2 7" xfId="43267"/>
    <cellStyle name="표준 5 2 2 2 2 2 3 2 2 2 3" xfId="8203"/>
    <cellStyle name="표준 5 2 2 2 2 2 3 2 2 2 3 2" xfId="28911"/>
    <cellStyle name="표준 5 2 2 2 2 2 3 2 2 2 3 3" xfId="37122"/>
    <cellStyle name="표준 5 2 2 2 2 2 3 2 2 2 3 4" xfId="45315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6"/>
    <cellStyle name="표준 5 2 2 2 2 2 3 2 2 2 9" xfId="41219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2"/>
    <cellStyle name="표준 5 2 2 2 2 2 3 2 2 3 2 2 4" xfId="47875"/>
    <cellStyle name="표준 5 2 2 2 2 2 3 2 2 3 2 3" xfId="19115"/>
    <cellStyle name="표준 5 2 2 2 2 2 3 2 2 3 2 4" xfId="23277"/>
    <cellStyle name="표준 5 2 2 2 2 2 3 2 2 3 2 5" xfId="27375"/>
    <cellStyle name="표준 5 2 2 2 2 2 3 2 2 3 2 6" xfId="35586"/>
    <cellStyle name="표준 5 2 2 2 2 2 3 2 2 3 2 7" xfId="43779"/>
    <cellStyle name="표준 5 2 2 2 2 2 3 2 2 3 3" xfId="8715"/>
    <cellStyle name="표준 5 2 2 2 2 2 3 2 2 3 3 2" xfId="29423"/>
    <cellStyle name="표준 5 2 2 2 2 2 3 2 2 3 3 3" xfId="37634"/>
    <cellStyle name="표준 5 2 2 2 2 2 3 2 2 3 3 4" xfId="45827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8"/>
    <cellStyle name="표준 5 2 2 2 2 2 3 2 2 3 9" xfId="41731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4"/>
    <cellStyle name="표준 5 2 2 2 2 2 3 2 2 4 2 2 4" xfId="48387"/>
    <cellStyle name="표준 5 2 2 2 2 2 3 2 2 4 2 3" xfId="19627"/>
    <cellStyle name="표준 5 2 2 2 2 2 3 2 2 4 2 4" xfId="23789"/>
    <cellStyle name="표준 5 2 2 2 2 2 3 2 2 4 2 5" xfId="27887"/>
    <cellStyle name="표준 5 2 2 2 2 2 3 2 2 4 2 6" xfId="36098"/>
    <cellStyle name="표준 5 2 2 2 2 2 3 2 2 4 2 7" xfId="44291"/>
    <cellStyle name="표준 5 2 2 2 2 2 3 2 2 4 3" xfId="9227"/>
    <cellStyle name="표준 5 2 2 2 2 2 3 2 2 4 3 2" xfId="29935"/>
    <cellStyle name="표준 5 2 2 2 2 2 3 2 2 4 3 3" xfId="38146"/>
    <cellStyle name="표준 5 2 2 2 2 2 3 2 2 4 3 4" xfId="46339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50"/>
    <cellStyle name="표준 5 2 2 2 2 2 3 2 2 4 9" xfId="42243"/>
    <cellStyle name="표준 5 2 2 2 2 2 3 2 2 5" xfId="9739"/>
    <cellStyle name="표준 5 2 2 2 2 2 3 2 2 5 2" xfId="13851"/>
    <cellStyle name="표준 5 2 2 2 2 2 3 2 2 5 2 2" xfId="30447"/>
    <cellStyle name="표준 5 2 2 2 2 2 3 2 2 5 2 3" xfId="38658"/>
    <cellStyle name="표준 5 2 2 2 2 2 3 2 2 5 2 4" xfId="46851"/>
    <cellStyle name="표준 5 2 2 2 2 2 3 2 2 5 3" xfId="18091"/>
    <cellStyle name="표준 5 2 2 2 2 2 3 2 2 5 4" xfId="22253"/>
    <cellStyle name="표준 5 2 2 2 2 2 3 2 2 5 5" xfId="26351"/>
    <cellStyle name="표준 5 2 2 2 2 2 3 2 2 5 6" xfId="34562"/>
    <cellStyle name="표준 5 2 2 2 2 2 3 2 2 5 7" xfId="42755"/>
    <cellStyle name="표준 5 2 2 2 2 2 3 2 2 6" xfId="7691"/>
    <cellStyle name="표준 5 2 2 2 2 2 3 2 2 6 2" xfId="28399"/>
    <cellStyle name="표준 5 2 2 2 2 2 3 2 2 6 3" xfId="36610"/>
    <cellStyle name="표준 5 2 2 2 2 2 3 2 2 6 4" xfId="44803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4"/>
    <cellStyle name="표준 5 2 2 2 2 2 3 2 3 2 2 4" xfId="47107"/>
    <cellStyle name="표준 5 2 2 2 2 2 3 2 3 2 3" xfId="18347"/>
    <cellStyle name="표준 5 2 2 2 2 2 3 2 3 2 4" xfId="22509"/>
    <cellStyle name="표준 5 2 2 2 2 2 3 2 3 2 5" xfId="26607"/>
    <cellStyle name="표준 5 2 2 2 2 2 3 2 3 2 6" xfId="34818"/>
    <cellStyle name="표준 5 2 2 2 2 2 3 2 3 2 7" xfId="43011"/>
    <cellStyle name="표준 5 2 2 2 2 2 3 2 3 3" xfId="7947"/>
    <cellStyle name="표준 5 2 2 2 2 2 3 2 3 3 2" xfId="28655"/>
    <cellStyle name="표준 5 2 2 2 2 2 3 2 3 3 3" xfId="36866"/>
    <cellStyle name="표준 5 2 2 2 2 2 3 2 3 3 4" xfId="45059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70"/>
    <cellStyle name="표준 5 2 2 2 2 2 3 2 3 9" xfId="40963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6"/>
    <cellStyle name="표준 5 2 2 2 2 2 3 2 4 2 2 4" xfId="47619"/>
    <cellStyle name="표준 5 2 2 2 2 2 3 2 4 2 3" xfId="18859"/>
    <cellStyle name="표준 5 2 2 2 2 2 3 2 4 2 4" xfId="23021"/>
    <cellStyle name="표준 5 2 2 2 2 2 3 2 4 2 5" xfId="27119"/>
    <cellStyle name="표준 5 2 2 2 2 2 3 2 4 2 6" xfId="35330"/>
    <cellStyle name="표준 5 2 2 2 2 2 3 2 4 2 7" xfId="43523"/>
    <cellStyle name="표준 5 2 2 2 2 2 3 2 4 3" xfId="8459"/>
    <cellStyle name="표준 5 2 2 2 2 2 3 2 4 3 2" xfId="29167"/>
    <cellStyle name="표준 5 2 2 2 2 2 3 2 4 3 3" xfId="37378"/>
    <cellStyle name="표준 5 2 2 2 2 2 3 2 4 3 4" xfId="45571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2"/>
    <cellStyle name="표준 5 2 2 2 2 2 3 2 4 9" xfId="41475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8"/>
    <cellStyle name="표준 5 2 2 2 2 2 3 2 5 2 2 4" xfId="48131"/>
    <cellStyle name="표준 5 2 2 2 2 2 3 2 5 2 3" xfId="19371"/>
    <cellStyle name="표준 5 2 2 2 2 2 3 2 5 2 4" xfId="23533"/>
    <cellStyle name="표준 5 2 2 2 2 2 3 2 5 2 5" xfId="27631"/>
    <cellStyle name="표준 5 2 2 2 2 2 3 2 5 2 6" xfId="35842"/>
    <cellStyle name="표준 5 2 2 2 2 2 3 2 5 2 7" xfId="44035"/>
    <cellStyle name="표준 5 2 2 2 2 2 3 2 5 3" xfId="8971"/>
    <cellStyle name="표준 5 2 2 2 2 2 3 2 5 3 2" xfId="29679"/>
    <cellStyle name="표준 5 2 2 2 2 2 3 2 5 3 3" xfId="37890"/>
    <cellStyle name="표준 5 2 2 2 2 2 3 2 5 3 4" xfId="46083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4"/>
    <cellStyle name="표준 5 2 2 2 2 2 3 2 5 9" xfId="41987"/>
    <cellStyle name="표준 5 2 2 2 2 2 3 2 6" xfId="9483"/>
    <cellStyle name="표준 5 2 2 2 2 2 3 2 6 2" xfId="13595"/>
    <cellStyle name="표준 5 2 2 2 2 2 3 2 6 2 2" xfId="30191"/>
    <cellStyle name="표준 5 2 2 2 2 2 3 2 6 2 3" xfId="38402"/>
    <cellStyle name="표준 5 2 2 2 2 2 3 2 6 2 4" xfId="46595"/>
    <cellStyle name="표준 5 2 2 2 2 2 3 2 6 3" xfId="17835"/>
    <cellStyle name="표준 5 2 2 2 2 2 3 2 6 4" xfId="21997"/>
    <cellStyle name="표준 5 2 2 2 2 2 3 2 6 5" xfId="26095"/>
    <cellStyle name="표준 5 2 2 2 2 2 3 2 6 6" xfId="34306"/>
    <cellStyle name="표준 5 2 2 2 2 2 3 2 6 7" xfId="42499"/>
    <cellStyle name="표준 5 2 2 2 2 2 3 2 7" xfId="7435"/>
    <cellStyle name="표준 5 2 2 2 2 2 3 2 7 2" xfId="28143"/>
    <cellStyle name="표준 5 2 2 2 2 2 3 2 7 3" xfId="36354"/>
    <cellStyle name="표준 5 2 2 2 2 2 3 2 7 4" xfId="44547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6"/>
    <cellStyle name="표준 5 2 2 2 2 2 3 3 12" xfId="40579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2"/>
    <cellStyle name="표준 5 2 2 2 2 2 3 3 2 2 2 4" xfId="47235"/>
    <cellStyle name="표준 5 2 2 2 2 2 3 3 2 2 3" xfId="18475"/>
    <cellStyle name="표준 5 2 2 2 2 2 3 3 2 2 4" xfId="22637"/>
    <cellStyle name="표준 5 2 2 2 2 2 3 3 2 2 5" xfId="26735"/>
    <cellStyle name="표준 5 2 2 2 2 2 3 3 2 2 6" xfId="34946"/>
    <cellStyle name="표준 5 2 2 2 2 2 3 3 2 2 7" xfId="43139"/>
    <cellStyle name="표준 5 2 2 2 2 2 3 3 2 3" xfId="8075"/>
    <cellStyle name="표준 5 2 2 2 2 2 3 3 2 3 2" xfId="28783"/>
    <cellStyle name="표준 5 2 2 2 2 2 3 3 2 3 3" xfId="36994"/>
    <cellStyle name="표준 5 2 2 2 2 2 3 3 2 3 4" xfId="45187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8"/>
    <cellStyle name="표준 5 2 2 2 2 2 3 3 2 9" xfId="41091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4"/>
    <cellStyle name="표준 5 2 2 2 2 2 3 3 3 2 2 4" xfId="47747"/>
    <cellStyle name="표준 5 2 2 2 2 2 3 3 3 2 3" xfId="18987"/>
    <cellStyle name="표준 5 2 2 2 2 2 3 3 3 2 4" xfId="23149"/>
    <cellStyle name="표준 5 2 2 2 2 2 3 3 3 2 5" xfId="27247"/>
    <cellStyle name="표준 5 2 2 2 2 2 3 3 3 2 6" xfId="35458"/>
    <cellStyle name="표준 5 2 2 2 2 2 3 3 3 2 7" xfId="43651"/>
    <cellStyle name="표준 5 2 2 2 2 2 3 3 3 3" xfId="8587"/>
    <cellStyle name="표준 5 2 2 2 2 2 3 3 3 3 2" xfId="29295"/>
    <cellStyle name="표준 5 2 2 2 2 2 3 3 3 3 3" xfId="37506"/>
    <cellStyle name="표준 5 2 2 2 2 2 3 3 3 3 4" xfId="45699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10"/>
    <cellStyle name="표준 5 2 2 2 2 2 3 3 3 9" xfId="41603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6"/>
    <cellStyle name="표준 5 2 2 2 2 2 3 3 4 2 2 4" xfId="48259"/>
    <cellStyle name="표준 5 2 2 2 2 2 3 3 4 2 3" xfId="19499"/>
    <cellStyle name="표준 5 2 2 2 2 2 3 3 4 2 4" xfId="23661"/>
    <cellStyle name="표준 5 2 2 2 2 2 3 3 4 2 5" xfId="27759"/>
    <cellStyle name="표준 5 2 2 2 2 2 3 3 4 2 6" xfId="35970"/>
    <cellStyle name="표준 5 2 2 2 2 2 3 3 4 2 7" xfId="44163"/>
    <cellStyle name="표준 5 2 2 2 2 2 3 3 4 3" xfId="9099"/>
    <cellStyle name="표준 5 2 2 2 2 2 3 3 4 3 2" xfId="29807"/>
    <cellStyle name="표준 5 2 2 2 2 2 3 3 4 3 3" xfId="38018"/>
    <cellStyle name="표준 5 2 2 2 2 2 3 3 4 3 4" xfId="46211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2"/>
    <cellStyle name="표준 5 2 2 2 2 2 3 3 4 9" xfId="42115"/>
    <cellStyle name="표준 5 2 2 2 2 2 3 3 5" xfId="9611"/>
    <cellStyle name="표준 5 2 2 2 2 2 3 3 5 2" xfId="13723"/>
    <cellStyle name="표준 5 2 2 2 2 2 3 3 5 2 2" xfId="30319"/>
    <cellStyle name="표준 5 2 2 2 2 2 3 3 5 2 3" xfId="38530"/>
    <cellStyle name="표준 5 2 2 2 2 2 3 3 5 2 4" xfId="46723"/>
    <cellStyle name="표준 5 2 2 2 2 2 3 3 5 3" xfId="17963"/>
    <cellStyle name="표준 5 2 2 2 2 2 3 3 5 4" xfId="22125"/>
    <cellStyle name="표준 5 2 2 2 2 2 3 3 5 5" xfId="26223"/>
    <cellStyle name="표준 5 2 2 2 2 2 3 3 5 6" xfId="34434"/>
    <cellStyle name="표준 5 2 2 2 2 2 3 3 5 7" xfId="42627"/>
    <cellStyle name="표준 5 2 2 2 2 2 3 3 6" xfId="7563"/>
    <cellStyle name="표준 5 2 2 2 2 2 3 3 6 2" xfId="28271"/>
    <cellStyle name="표준 5 2 2 2 2 2 3 3 6 3" xfId="36482"/>
    <cellStyle name="표준 5 2 2 2 2 2 3 3 6 4" xfId="44675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6"/>
    <cellStyle name="표준 5 2 2 2 2 2 3 4 2 2 4" xfId="46979"/>
    <cellStyle name="표준 5 2 2 2 2 2 3 4 2 3" xfId="18219"/>
    <cellStyle name="표준 5 2 2 2 2 2 3 4 2 4" xfId="22381"/>
    <cellStyle name="표준 5 2 2 2 2 2 3 4 2 5" xfId="26479"/>
    <cellStyle name="표준 5 2 2 2 2 2 3 4 2 6" xfId="34690"/>
    <cellStyle name="표준 5 2 2 2 2 2 3 4 2 7" xfId="42883"/>
    <cellStyle name="표준 5 2 2 2 2 2 3 4 3" xfId="7819"/>
    <cellStyle name="표준 5 2 2 2 2 2 3 4 3 2" xfId="28527"/>
    <cellStyle name="표준 5 2 2 2 2 2 3 4 3 3" xfId="36738"/>
    <cellStyle name="표준 5 2 2 2 2 2 3 4 3 4" xfId="44931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2"/>
    <cellStyle name="표준 5 2 2 2 2 2 3 4 9" xfId="40835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8"/>
    <cellStyle name="표준 5 2 2 2 2 2 3 5 2 2 4" xfId="47491"/>
    <cellStyle name="표준 5 2 2 2 2 2 3 5 2 3" xfId="18731"/>
    <cellStyle name="표준 5 2 2 2 2 2 3 5 2 4" xfId="22893"/>
    <cellStyle name="표준 5 2 2 2 2 2 3 5 2 5" xfId="26991"/>
    <cellStyle name="표준 5 2 2 2 2 2 3 5 2 6" xfId="35202"/>
    <cellStyle name="표준 5 2 2 2 2 2 3 5 2 7" xfId="43395"/>
    <cellStyle name="표준 5 2 2 2 2 2 3 5 3" xfId="8331"/>
    <cellStyle name="표준 5 2 2 2 2 2 3 5 3 2" xfId="29039"/>
    <cellStyle name="표준 5 2 2 2 2 2 3 5 3 3" xfId="37250"/>
    <cellStyle name="표준 5 2 2 2 2 2 3 5 3 4" xfId="45443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4"/>
    <cellStyle name="표준 5 2 2 2 2 2 3 5 9" xfId="41347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10"/>
    <cellStyle name="표준 5 2 2 2 2 2 3 6 2 2 4" xfId="48003"/>
    <cellStyle name="표준 5 2 2 2 2 2 3 6 2 3" xfId="19243"/>
    <cellStyle name="표준 5 2 2 2 2 2 3 6 2 4" xfId="23405"/>
    <cellStyle name="표준 5 2 2 2 2 2 3 6 2 5" xfId="27503"/>
    <cellStyle name="표준 5 2 2 2 2 2 3 6 2 6" xfId="35714"/>
    <cellStyle name="표준 5 2 2 2 2 2 3 6 2 7" xfId="43907"/>
    <cellStyle name="표준 5 2 2 2 2 2 3 6 3" xfId="8843"/>
    <cellStyle name="표준 5 2 2 2 2 2 3 6 3 2" xfId="29551"/>
    <cellStyle name="표준 5 2 2 2 2 2 3 6 3 3" xfId="37762"/>
    <cellStyle name="표준 5 2 2 2 2 2 3 6 3 4" xfId="45955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6"/>
    <cellStyle name="표준 5 2 2 2 2 2 3 6 9" xfId="41859"/>
    <cellStyle name="표준 5 2 2 2 2 2 3 7" xfId="9355"/>
    <cellStyle name="표준 5 2 2 2 2 2 3 7 2" xfId="13467"/>
    <cellStyle name="표준 5 2 2 2 2 2 3 7 2 2" xfId="30063"/>
    <cellStyle name="표준 5 2 2 2 2 2 3 7 2 3" xfId="38274"/>
    <cellStyle name="표준 5 2 2 2 2 2 3 7 2 4" xfId="46467"/>
    <cellStyle name="표준 5 2 2 2 2 2 3 7 3" xfId="17707"/>
    <cellStyle name="표준 5 2 2 2 2 2 3 7 4" xfId="21869"/>
    <cellStyle name="표준 5 2 2 2 2 2 3 7 5" xfId="25967"/>
    <cellStyle name="표준 5 2 2 2 2 2 3 7 6" xfId="34178"/>
    <cellStyle name="표준 5 2 2 2 2 2 3 7 7" xfId="42371"/>
    <cellStyle name="표준 5 2 2 2 2 2 3 8" xfId="7307"/>
    <cellStyle name="표준 5 2 2 2 2 2 3 8 2" xfId="28015"/>
    <cellStyle name="표준 5 2 2 2 2 2 3 8 3" xfId="36226"/>
    <cellStyle name="표준 5 2 2 2 2 2 3 8 4" xfId="44419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4"/>
    <cellStyle name="표준 5 2 2 2 2 2 4 13" xfId="40387"/>
    <cellStyle name="표준 5 2 2 2 2 2 4 2" xfId="771"/>
    <cellStyle name="표준 5 2 2 2 2 2 4 2 10" xfId="24239"/>
    <cellStyle name="표준 5 2 2 2 2 2 4 2 11" xfId="32450"/>
    <cellStyle name="표준 5 2 2 2 2 2 4 2 12" xfId="40643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6"/>
    <cellStyle name="표준 5 2 2 2 2 2 4 2 2 2 2 4" xfId="47299"/>
    <cellStyle name="표준 5 2 2 2 2 2 4 2 2 2 3" xfId="18539"/>
    <cellStyle name="표준 5 2 2 2 2 2 4 2 2 2 4" xfId="22701"/>
    <cellStyle name="표준 5 2 2 2 2 2 4 2 2 2 5" xfId="26799"/>
    <cellStyle name="표준 5 2 2 2 2 2 4 2 2 2 6" xfId="35010"/>
    <cellStyle name="표준 5 2 2 2 2 2 4 2 2 2 7" xfId="43203"/>
    <cellStyle name="표준 5 2 2 2 2 2 4 2 2 3" xfId="8139"/>
    <cellStyle name="표준 5 2 2 2 2 2 4 2 2 3 2" xfId="28847"/>
    <cellStyle name="표준 5 2 2 2 2 2 4 2 2 3 3" xfId="37058"/>
    <cellStyle name="표준 5 2 2 2 2 2 4 2 2 3 4" xfId="45251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2"/>
    <cellStyle name="표준 5 2 2 2 2 2 4 2 2 9" xfId="41155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8"/>
    <cellStyle name="표준 5 2 2 2 2 2 4 2 3 2 2 4" xfId="47811"/>
    <cellStyle name="표준 5 2 2 2 2 2 4 2 3 2 3" xfId="19051"/>
    <cellStyle name="표준 5 2 2 2 2 2 4 2 3 2 4" xfId="23213"/>
    <cellStyle name="표준 5 2 2 2 2 2 4 2 3 2 5" xfId="27311"/>
    <cellStyle name="표준 5 2 2 2 2 2 4 2 3 2 6" xfId="35522"/>
    <cellStyle name="표준 5 2 2 2 2 2 4 2 3 2 7" xfId="43715"/>
    <cellStyle name="표준 5 2 2 2 2 2 4 2 3 3" xfId="8651"/>
    <cellStyle name="표준 5 2 2 2 2 2 4 2 3 3 2" xfId="29359"/>
    <cellStyle name="표준 5 2 2 2 2 2 4 2 3 3 3" xfId="37570"/>
    <cellStyle name="표준 5 2 2 2 2 2 4 2 3 3 4" xfId="45763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4"/>
    <cellStyle name="표준 5 2 2 2 2 2 4 2 3 9" xfId="41667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30"/>
    <cellStyle name="표준 5 2 2 2 2 2 4 2 4 2 2 4" xfId="48323"/>
    <cellStyle name="표준 5 2 2 2 2 2 4 2 4 2 3" xfId="19563"/>
    <cellStyle name="표준 5 2 2 2 2 2 4 2 4 2 4" xfId="23725"/>
    <cellStyle name="표준 5 2 2 2 2 2 4 2 4 2 5" xfId="27823"/>
    <cellStyle name="표준 5 2 2 2 2 2 4 2 4 2 6" xfId="36034"/>
    <cellStyle name="표준 5 2 2 2 2 2 4 2 4 2 7" xfId="44227"/>
    <cellStyle name="표준 5 2 2 2 2 2 4 2 4 3" xfId="9163"/>
    <cellStyle name="표준 5 2 2 2 2 2 4 2 4 3 2" xfId="29871"/>
    <cellStyle name="표준 5 2 2 2 2 2 4 2 4 3 3" xfId="38082"/>
    <cellStyle name="표준 5 2 2 2 2 2 4 2 4 3 4" xfId="46275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6"/>
    <cellStyle name="표준 5 2 2 2 2 2 4 2 4 9" xfId="42179"/>
    <cellStyle name="표준 5 2 2 2 2 2 4 2 5" xfId="9675"/>
    <cellStyle name="표준 5 2 2 2 2 2 4 2 5 2" xfId="13787"/>
    <cellStyle name="표준 5 2 2 2 2 2 4 2 5 2 2" xfId="30383"/>
    <cellStyle name="표준 5 2 2 2 2 2 4 2 5 2 3" xfId="38594"/>
    <cellStyle name="표준 5 2 2 2 2 2 4 2 5 2 4" xfId="46787"/>
    <cellStyle name="표준 5 2 2 2 2 2 4 2 5 3" xfId="18027"/>
    <cellStyle name="표준 5 2 2 2 2 2 4 2 5 4" xfId="22189"/>
    <cellStyle name="표준 5 2 2 2 2 2 4 2 5 5" xfId="26287"/>
    <cellStyle name="표준 5 2 2 2 2 2 4 2 5 6" xfId="34498"/>
    <cellStyle name="표준 5 2 2 2 2 2 4 2 5 7" xfId="42691"/>
    <cellStyle name="표준 5 2 2 2 2 2 4 2 6" xfId="7627"/>
    <cellStyle name="표준 5 2 2 2 2 2 4 2 6 2" xfId="28335"/>
    <cellStyle name="표준 5 2 2 2 2 2 4 2 6 3" xfId="36546"/>
    <cellStyle name="표준 5 2 2 2 2 2 4 2 6 4" xfId="44739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50"/>
    <cellStyle name="표준 5 2 2 2 2 2 4 3 2 2 4" xfId="47043"/>
    <cellStyle name="표준 5 2 2 2 2 2 4 3 2 3" xfId="18283"/>
    <cellStyle name="표준 5 2 2 2 2 2 4 3 2 4" xfId="22445"/>
    <cellStyle name="표준 5 2 2 2 2 2 4 3 2 5" xfId="26543"/>
    <cellStyle name="표준 5 2 2 2 2 2 4 3 2 6" xfId="34754"/>
    <cellStyle name="표준 5 2 2 2 2 2 4 3 2 7" xfId="42947"/>
    <cellStyle name="표준 5 2 2 2 2 2 4 3 3" xfId="7883"/>
    <cellStyle name="표준 5 2 2 2 2 2 4 3 3 2" xfId="28591"/>
    <cellStyle name="표준 5 2 2 2 2 2 4 3 3 3" xfId="36802"/>
    <cellStyle name="표준 5 2 2 2 2 2 4 3 3 4" xfId="44995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6"/>
    <cellStyle name="표준 5 2 2 2 2 2 4 3 9" xfId="40899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2"/>
    <cellStyle name="표준 5 2 2 2 2 2 4 4 2 2 4" xfId="47555"/>
    <cellStyle name="표준 5 2 2 2 2 2 4 4 2 3" xfId="18795"/>
    <cellStyle name="표준 5 2 2 2 2 2 4 4 2 4" xfId="22957"/>
    <cellStyle name="표준 5 2 2 2 2 2 4 4 2 5" xfId="27055"/>
    <cellStyle name="표준 5 2 2 2 2 2 4 4 2 6" xfId="35266"/>
    <cellStyle name="표준 5 2 2 2 2 2 4 4 2 7" xfId="43459"/>
    <cellStyle name="표준 5 2 2 2 2 2 4 4 3" xfId="8395"/>
    <cellStyle name="표준 5 2 2 2 2 2 4 4 3 2" xfId="29103"/>
    <cellStyle name="표준 5 2 2 2 2 2 4 4 3 3" xfId="37314"/>
    <cellStyle name="표준 5 2 2 2 2 2 4 4 3 4" xfId="45507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8"/>
    <cellStyle name="표준 5 2 2 2 2 2 4 4 9" xfId="41411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4"/>
    <cellStyle name="표준 5 2 2 2 2 2 4 5 2 2 4" xfId="48067"/>
    <cellStyle name="표준 5 2 2 2 2 2 4 5 2 3" xfId="19307"/>
    <cellStyle name="표준 5 2 2 2 2 2 4 5 2 4" xfId="23469"/>
    <cellStyle name="표준 5 2 2 2 2 2 4 5 2 5" xfId="27567"/>
    <cellStyle name="표준 5 2 2 2 2 2 4 5 2 6" xfId="35778"/>
    <cellStyle name="표준 5 2 2 2 2 2 4 5 2 7" xfId="43971"/>
    <cellStyle name="표준 5 2 2 2 2 2 4 5 3" xfId="8907"/>
    <cellStyle name="표준 5 2 2 2 2 2 4 5 3 2" xfId="29615"/>
    <cellStyle name="표준 5 2 2 2 2 2 4 5 3 3" xfId="37826"/>
    <cellStyle name="표준 5 2 2 2 2 2 4 5 3 4" xfId="46019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30"/>
    <cellStyle name="표준 5 2 2 2 2 2 4 5 9" xfId="41923"/>
    <cellStyle name="표준 5 2 2 2 2 2 4 6" xfId="9419"/>
    <cellStyle name="표준 5 2 2 2 2 2 4 6 2" xfId="13531"/>
    <cellStyle name="표준 5 2 2 2 2 2 4 6 2 2" xfId="30127"/>
    <cellStyle name="표준 5 2 2 2 2 2 4 6 2 3" xfId="38338"/>
    <cellStyle name="표준 5 2 2 2 2 2 4 6 2 4" xfId="46531"/>
    <cellStyle name="표준 5 2 2 2 2 2 4 6 3" xfId="17771"/>
    <cellStyle name="표준 5 2 2 2 2 2 4 6 4" xfId="21933"/>
    <cellStyle name="표준 5 2 2 2 2 2 4 6 5" xfId="26031"/>
    <cellStyle name="표준 5 2 2 2 2 2 4 6 6" xfId="34242"/>
    <cellStyle name="표준 5 2 2 2 2 2 4 6 7" xfId="42435"/>
    <cellStyle name="표준 5 2 2 2 2 2 4 7" xfId="7371"/>
    <cellStyle name="표준 5 2 2 2 2 2 4 7 2" xfId="28079"/>
    <cellStyle name="표준 5 2 2 2 2 2 4 7 3" xfId="36290"/>
    <cellStyle name="표준 5 2 2 2 2 2 4 7 4" xfId="44483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2"/>
    <cellStyle name="표준 5 2 2 2 2 2 5 12" xfId="40515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8"/>
    <cellStyle name="표준 5 2 2 2 2 2 5 2 2 2 4" xfId="47171"/>
    <cellStyle name="표준 5 2 2 2 2 2 5 2 2 3" xfId="18411"/>
    <cellStyle name="표준 5 2 2 2 2 2 5 2 2 4" xfId="22573"/>
    <cellStyle name="표준 5 2 2 2 2 2 5 2 2 5" xfId="26671"/>
    <cellStyle name="표준 5 2 2 2 2 2 5 2 2 6" xfId="34882"/>
    <cellStyle name="표준 5 2 2 2 2 2 5 2 2 7" xfId="43075"/>
    <cellStyle name="표준 5 2 2 2 2 2 5 2 3" xfId="8011"/>
    <cellStyle name="표준 5 2 2 2 2 2 5 2 3 2" xfId="28719"/>
    <cellStyle name="표준 5 2 2 2 2 2 5 2 3 3" xfId="36930"/>
    <cellStyle name="표준 5 2 2 2 2 2 5 2 3 4" xfId="45123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4"/>
    <cellStyle name="표준 5 2 2 2 2 2 5 2 9" xfId="41027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90"/>
    <cellStyle name="표준 5 2 2 2 2 2 5 3 2 2 4" xfId="47683"/>
    <cellStyle name="표준 5 2 2 2 2 2 5 3 2 3" xfId="18923"/>
    <cellStyle name="표준 5 2 2 2 2 2 5 3 2 4" xfId="23085"/>
    <cellStyle name="표준 5 2 2 2 2 2 5 3 2 5" xfId="27183"/>
    <cellStyle name="표준 5 2 2 2 2 2 5 3 2 6" xfId="35394"/>
    <cellStyle name="표준 5 2 2 2 2 2 5 3 2 7" xfId="43587"/>
    <cellStyle name="표준 5 2 2 2 2 2 5 3 3" xfId="8523"/>
    <cellStyle name="표준 5 2 2 2 2 2 5 3 3 2" xfId="29231"/>
    <cellStyle name="표준 5 2 2 2 2 2 5 3 3 3" xfId="37442"/>
    <cellStyle name="표준 5 2 2 2 2 2 5 3 3 4" xfId="45635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6"/>
    <cellStyle name="표준 5 2 2 2 2 2 5 3 9" xfId="41539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2"/>
    <cellStyle name="표준 5 2 2 2 2 2 5 4 2 2 4" xfId="48195"/>
    <cellStyle name="표준 5 2 2 2 2 2 5 4 2 3" xfId="19435"/>
    <cellStyle name="표준 5 2 2 2 2 2 5 4 2 4" xfId="23597"/>
    <cellStyle name="표준 5 2 2 2 2 2 5 4 2 5" xfId="27695"/>
    <cellStyle name="표준 5 2 2 2 2 2 5 4 2 6" xfId="35906"/>
    <cellStyle name="표준 5 2 2 2 2 2 5 4 2 7" xfId="44099"/>
    <cellStyle name="표준 5 2 2 2 2 2 5 4 3" xfId="9035"/>
    <cellStyle name="표준 5 2 2 2 2 2 5 4 3 2" xfId="29743"/>
    <cellStyle name="표준 5 2 2 2 2 2 5 4 3 3" xfId="37954"/>
    <cellStyle name="표준 5 2 2 2 2 2 5 4 3 4" xfId="46147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8"/>
    <cellStyle name="표준 5 2 2 2 2 2 5 4 9" xfId="42051"/>
    <cellStyle name="표준 5 2 2 2 2 2 5 5" xfId="9547"/>
    <cellStyle name="표준 5 2 2 2 2 2 5 5 2" xfId="13659"/>
    <cellStyle name="표준 5 2 2 2 2 2 5 5 2 2" xfId="30255"/>
    <cellStyle name="표준 5 2 2 2 2 2 5 5 2 3" xfId="38466"/>
    <cellStyle name="표준 5 2 2 2 2 2 5 5 2 4" xfId="46659"/>
    <cellStyle name="표준 5 2 2 2 2 2 5 5 3" xfId="17899"/>
    <cellStyle name="표준 5 2 2 2 2 2 5 5 4" xfId="22061"/>
    <cellStyle name="표준 5 2 2 2 2 2 5 5 5" xfId="26159"/>
    <cellStyle name="표준 5 2 2 2 2 2 5 5 6" xfId="34370"/>
    <cellStyle name="표준 5 2 2 2 2 2 5 5 7" xfId="42563"/>
    <cellStyle name="표준 5 2 2 2 2 2 5 6" xfId="7499"/>
    <cellStyle name="표준 5 2 2 2 2 2 5 6 2" xfId="28207"/>
    <cellStyle name="표준 5 2 2 2 2 2 5 6 3" xfId="36418"/>
    <cellStyle name="표준 5 2 2 2 2 2 5 6 4" xfId="44611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2"/>
    <cellStyle name="표준 5 2 2 2 2 2 6 2 2 4" xfId="46915"/>
    <cellStyle name="표준 5 2 2 2 2 2 6 2 3" xfId="18155"/>
    <cellStyle name="표준 5 2 2 2 2 2 6 2 4" xfId="22317"/>
    <cellStyle name="표준 5 2 2 2 2 2 6 2 5" xfId="26415"/>
    <cellStyle name="표준 5 2 2 2 2 2 6 2 6" xfId="34626"/>
    <cellStyle name="표준 5 2 2 2 2 2 6 2 7" xfId="42819"/>
    <cellStyle name="표준 5 2 2 2 2 2 6 3" xfId="7755"/>
    <cellStyle name="표준 5 2 2 2 2 2 6 3 2" xfId="28463"/>
    <cellStyle name="표준 5 2 2 2 2 2 6 3 3" xfId="36674"/>
    <cellStyle name="표준 5 2 2 2 2 2 6 3 4" xfId="44867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8"/>
    <cellStyle name="표준 5 2 2 2 2 2 6 9" xfId="40771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4"/>
    <cellStyle name="표준 5 2 2 2 2 2 7 2 2 4" xfId="47427"/>
    <cellStyle name="표준 5 2 2 2 2 2 7 2 3" xfId="18667"/>
    <cellStyle name="표준 5 2 2 2 2 2 7 2 4" xfId="22829"/>
    <cellStyle name="표준 5 2 2 2 2 2 7 2 5" xfId="26927"/>
    <cellStyle name="표준 5 2 2 2 2 2 7 2 6" xfId="35138"/>
    <cellStyle name="표준 5 2 2 2 2 2 7 2 7" xfId="43331"/>
    <cellStyle name="표준 5 2 2 2 2 2 7 3" xfId="8267"/>
    <cellStyle name="표준 5 2 2 2 2 2 7 3 2" xfId="28975"/>
    <cellStyle name="표준 5 2 2 2 2 2 7 3 3" xfId="37186"/>
    <cellStyle name="표준 5 2 2 2 2 2 7 3 4" xfId="45379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90"/>
    <cellStyle name="표준 5 2 2 2 2 2 7 9" xfId="41283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6"/>
    <cellStyle name="표준 5 2 2 2 2 2 8 2 2 4" xfId="47939"/>
    <cellStyle name="표준 5 2 2 2 2 2 8 2 3" xfId="19179"/>
    <cellStyle name="표준 5 2 2 2 2 2 8 2 4" xfId="23341"/>
    <cellStyle name="표준 5 2 2 2 2 2 8 2 5" xfId="27439"/>
    <cellStyle name="표준 5 2 2 2 2 2 8 2 6" xfId="35650"/>
    <cellStyle name="표준 5 2 2 2 2 2 8 2 7" xfId="43843"/>
    <cellStyle name="표준 5 2 2 2 2 2 8 3" xfId="8779"/>
    <cellStyle name="표준 5 2 2 2 2 2 8 3 2" xfId="29487"/>
    <cellStyle name="표준 5 2 2 2 2 2 8 3 3" xfId="37698"/>
    <cellStyle name="표준 5 2 2 2 2 2 8 3 4" xfId="45891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2"/>
    <cellStyle name="표준 5 2 2 2 2 2 8 9" xfId="41795"/>
    <cellStyle name="표준 5 2 2 2 2 2 9" xfId="6980"/>
    <cellStyle name="표준 5 2 2 2 2 2 9 2" xfId="9291"/>
    <cellStyle name="표준 5 2 2 2 2 2 9 2 2" xfId="29999"/>
    <cellStyle name="표준 5 2 2 2 2 2 9 2 3" xfId="38210"/>
    <cellStyle name="표준 5 2 2 2 2 2 9 2 4" xfId="46403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4"/>
    <cellStyle name="표준 5 2 2 2 2 2 9 8" xfId="42307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2"/>
    <cellStyle name="표준 5 2 2 2 2 3 18" xfId="40275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6"/>
    <cellStyle name="표준 5 2 2 2 2 3 2 16" xfId="40339"/>
    <cellStyle name="표준 5 2 2 2 2 3 2 2" xfId="595"/>
    <cellStyle name="표준 5 2 2 2 2 3 2 2 10" xfId="19965"/>
    <cellStyle name="표준 5 2 2 2 2 3 2 2 11" xfId="24063"/>
    <cellStyle name="표준 5 2 2 2 2 3 2 2 12" xfId="32274"/>
    <cellStyle name="표준 5 2 2 2 2 3 2 2 13" xfId="40467"/>
    <cellStyle name="표준 5 2 2 2 2 3 2 2 2" xfId="851"/>
    <cellStyle name="표준 5 2 2 2 2 3 2 2 2 10" xfId="24319"/>
    <cellStyle name="표준 5 2 2 2 2 3 2 2 2 11" xfId="32530"/>
    <cellStyle name="표준 5 2 2 2 2 3 2 2 2 12" xfId="40723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6"/>
    <cellStyle name="표준 5 2 2 2 2 3 2 2 2 2 2 2 4" xfId="47379"/>
    <cellStyle name="표준 5 2 2 2 2 3 2 2 2 2 2 3" xfId="18619"/>
    <cellStyle name="표준 5 2 2 2 2 3 2 2 2 2 2 4" xfId="22781"/>
    <cellStyle name="표준 5 2 2 2 2 3 2 2 2 2 2 5" xfId="26879"/>
    <cellStyle name="표준 5 2 2 2 2 3 2 2 2 2 2 6" xfId="35090"/>
    <cellStyle name="표준 5 2 2 2 2 3 2 2 2 2 2 7" xfId="43283"/>
    <cellStyle name="표준 5 2 2 2 2 3 2 2 2 2 3" xfId="8219"/>
    <cellStyle name="표준 5 2 2 2 2 3 2 2 2 2 3 2" xfId="28927"/>
    <cellStyle name="표준 5 2 2 2 2 3 2 2 2 2 3 3" xfId="37138"/>
    <cellStyle name="표준 5 2 2 2 2 3 2 2 2 2 3 4" xfId="45331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2"/>
    <cellStyle name="표준 5 2 2 2 2 3 2 2 2 2 9" xfId="41235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8"/>
    <cellStyle name="표준 5 2 2 2 2 3 2 2 2 3 2 2 4" xfId="47891"/>
    <cellStyle name="표준 5 2 2 2 2 3 2 2 2 3 2 3" xfId="19131"/>
    <cellStyle name="표준 5 2 2 2 2 3 2 2 2 3 2 4" xfId="23293"/>
    <cellStyle name="표준 5 2 2 2 2 3 2 2 2 3 2 5" xfId="27391"/>
    <cellStyle name="표준 5 2 2 2 2 3 2 2 2 3 2 6" xfId="35602"/>
    <cellStyle name="표준 5 2 2 2 2 3 2 2 2 3 2 7" xfId="43795"/>
    <cellStyle name="표준 5 2 2 2 2 3 2 2 2 3 3" xfId="8731"/>
    <cellStyle name="표준 5 2 2 2 2 3 2 2 2 3 3 2" xfId="29439"/>
    <cellStyle name="표준 5 2 2 2 2 3 2 2 2 3 3 3" xfId="37650"/>
    <cellStyle name="표준 5 2 2 2 2 3 2 2 2 3 3 4" xfId="45843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4"/>
    <cellStyle name="표준 5 2 2 2 2 3 2 2 2 3 9" xfId="41747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10"/>
    <cellStyle name="표준 5 2 2 2 2 3 2 2 2 4 2 2 4" xfId="48403"/>
    <cellStyle name="표준 5 2 2 2 2 3 2 2 2 4 2 3" xfId="19643"/>
    <cellStyle name="표준 5 2 2 2 2 3 2 2 2 4 2 4" xfId="23805"/>
    <cellStyle name="표준 5 2 2 2 2 3 2 2 2 4 2 5" xfId="27903"/>
    <cellStyle name="표준 5 2 2 2 2 3 2 2 2 4 2 6" xfId="36114"/>
    <cellStyle name="표준 5 2 2 2 2 3 2 2 2 4 2 7" xfId="44307"/>
    <cellStyle name="표준 5 2 2 2 2 3 2 2 2 4 3" xfId="9243"/>
    <cellStyle name="표준 5 2 2 2 2 3 2 2 2 4 3 2" xfId="29951"/>
    <cellStyle name="표준 5 2 2 2 2 3 2 2 2 4 3 3" xfId="38162"/>
    <cellStyle name="표준 5 2 2 2 2 3 2 2 2 4 3 4" xfId="46355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6"/>
    <cellStyle name="표준 5 2 2 2 2 3 2 2 2 4 9" xfId="42259"/>
    <cellStyle name="표준 5 2 2 2 2 3 2 2 2 5" xfId="9755"/>
    <cellStyle name="표준 5 2 2 2 2 3 2 2 2 5 2" xfId="13867"/>
    <cellStyle name="표준 5 2 2 2 2 3 2 2 2 5 2 2" xfId="30463"/>
    <cellStyle name="표준 5 2 2 2 2 3 2 2 2 5 2 3" xfId="38674"/>
    <cellStyle name="표준 5 2 2 2 2 3 2 2 2 5 2 4" xfId="46867"/>
    <cellStyle name="표준 5 2 2 2 2 3 2 2 2 5 3" xfId="18107"/>
    <cellStyle name="표준 5 2 2 2 2 3 2 2 2 5 4" xfId="22269"/>
    <cellStyle name="표준 5 2 2 2 2 3 2 2 2 5 5" xfId="26367"/>
    <cellStyle name="표준 5 2 2 2 2 3 2 2 2 5 6" xfId="34578"/>
    <cellStyle name="표준 5 2 2 2 2 3 2 2 2 5 7" xfId="42771"/>
    <cellStyle name="표준 5 2 2 2 2 3 2 2 2 6" xfId="7707"/>
    <cellStyle name="표준 5 2 2 2 2 3 2 2 2 6 2" xfId="28415"/>
    <cellStyle name="표준 5 2 2 2 2 3 2 2 2 6 3" xfId="36626"/>
    <cellStyle name="표준 5 2 2 2 2 3 2 2 2 6 4" xfId="44819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30"/>
    <cellStyle name="표준 5 2 2 2 2 3 2 2 3 2 2 4" xfId="47123"/>
    <cellStyle name="표준 5 2 2 2 2 3 2 2 3 2 3" xfId="18363"/>
    <cellStyle name="표준 5 2 2 2 2 3 2 2 3 2 4" xfId="22525"/>
    <cellStyle name="표준 5 2 2 2 2 3 2 2 3 2 5" xfId="26623"/>
    <cellStyle name="표준 5 2 2 2 2 3 2 2 3 2 6" xfId="34834"/>
    <cellStyle name="표준 5 2 2 2 2 3 2 2 3 2 7" xfId="43027"/>
    <cellStyle name="표준 5 2 2 2 2 3 2 2 3 3" xfId="7963"/>
    <cellStyle name="표준 5 2 2 2 2 3 2 2 3 3 2" xfId="28671"/>
    <cellStyle name="표준 5 2 2 2 2 3 2 2 3 3 3" xfId="36882"/>
    <cellStyle name="표준 5 2 2 2 2 3 2 2 3 3 4" xfId="45075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6"/>
    <cellStyle name="표준 5 2 2 2 2 3 2 2 3 9" xfId="40979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2"/>
    <cellStyle name="표준 5 2 2 2 2 3 2 2 4 2 2 4" xfId="47635"/>
    <cellStyle name="표준 5 2 2 2 2 3 2 2 4 2 3" xfId="18875"/>
    <cellStyle name="표준 5 2 2 2 2 3 2 2 4 2 4" xfId="23037"/>
    <cellStyle name="표준 5 2 2 2 2 3 2 2 4 2 5" xfId="27135"/>
    <cellStyle name="표준 5 2 2 2 2 3 2 2 4 2 6" xfId="35346"/>
    <cellStyle name="표준 5 2 2 2 2 3 2 2 4 2 7" xfId="43539"/>
    <cellStyle name="표준 5 2 2 2 2 3 2 2 4 3" xfId="8475"/>
    <cellStyle name="표준 5 2 2 2 2 3 2 2 4 3 2" xfId="29183"/>
    <cellStyle name="표준 5 2 2 2 2 3 2 2 4 3 3" xfId="37394"/>
    <cellStyle name="표준 5 2 2 2 2 3 2 2 4 3 4" xfId="45587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8"/>
    <cellStyle name="표준 5 2 2 2 2 3 2 2 4 9" xfId="41491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4"/>
    <cellStyle name="표준 5 2 2 2 2 3 2 2 5 2 2 4" xfId="48147"/>
    <cellStyle name="표준 5 2 2 2 2 3 2 2 5 2 3" xfId="19387"/>
    <cellStyle name="표준 5 2 2 2 2 3 2 2 5 2 4" xfId="23549"/>
    <cellStyle name="표준 5 2 2 2 2 3 2 2 5 2 5" xfId="27647"/>
    <cellStyle name="표준 5 2 2 2 2 3 2 2 5 2 6" xfId="35858"/>
    <cellStyle name="표준 5 2 2 2 2 3 2 2 5 2 7" xfId="44051"/>
    <cellStyle name="표준 5 2 2 2 2 3 2 2 5 3" xfId="8987"/>
    <cellStyle name="표준 5 2 2 2 2 3 2 2 5 3 2" xfId="29695"/>
    <cellStyle name="표준 5 2 2 2 2 3 2 2 5 3 3" xfId="37906"/>
    <cellStyle name="표준 5 2 2 2 2 3 2 2 5 3 4" xfId="46099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10"/>
    <cellStyle name="표준 5 2 2 2 2 3 2 2 5 9" xfId="42003"/>
    <cellStyle name="표준 5 2 2 2 2 3 2 2 6" xfId="9499"/>
    <cellStyle name="표준 5 2 2 2 2 3 2 2 6 2" xfId="13611"/>
    <cellStyle name="표준 5 2 2 2 2 3 2 2 6 2 2" xfId="30207"/>
    <cellStyle name="표준 5 2 2 2 2 3 2 2 6 2 3" xfId="38418"/>
    <cellStyle name="표준 5 2 2 2 2 3 2 2 6 2 4" xfId="46611"/>
    <cellStyle name="표준 5 2 2 2 2 3 2 2 6 3" xfId="17851"/>
    <cellStyle name="표준 5 2 2 2 2 3 2 2 6 4" xfId="22013"/>
    <cellStyle name="표준 5 2 2 2 2 3 2 2 6 5" xfId="26111"/>
    <cellStyle name="표준 5 2 2 2 2 3 2 2 6 6" xfId="34322"/>
    <cellStyle name="표준 5 2 2 2 2 3 2 2 6 7" xfId="42515"/>
    <cellStyle name="표준 5 2 2 2 2 3 2 2 7" xfId="7451"/>
    <cellStyle name="표준 5 2 2 2 2 3 2 2 7 2" xfId="28159"/>
    <cellStyle name="표준 5 2 2 2 2 3 2 2 7 3" xfId="36370"/>
    <cellStyle name="표준 5 2 2 2 2 3 2 2 7 4" xfId="44563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2"/>
    <cellStyle name="표준 5 2 2 2 2 3 2 3 12" xfId="40595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8"/>
    <cellStyle name="표준 5 2 2 2 2 3 2 3 2 2 2 4" xfId="47251"/>
    <cellStyle name="표준 5 2 2 2 2 3 2 3 2 2 3" xfId="18491"/>
    <cellStyle name="표준 5 2 2 2 2 3 2 3 2 2 4" xfId="22653"/>
    <cellStyle name="표준 5 2 2 2 2 3 2 3 2 2 5" xfId="26751"/>
    <cellStyle name="표준 5 2 2 2 2 3 2 3 2 2 6" xfId="34962"/>
    <cellStyle name="표준 5 2 2 2 2 3 2 3 2 2 7" xfId="43155"/>
    <cellStyle name="표준 5 2 2 2 2 3 2 3 2 3" xfId="8091"/>
    <cellStyle name="표준 5 2 2 2 2 3 2 3 2 3 2" xfId="28799"/>
    <cellStyle name="표준 5 2 2 2 2 3 2 3 2 3 3" xfId="37010"/>
    <cellStyle name="표준 5 2 2 2 2 3 2 3 2 3 4" xfId="45203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4"/>
    <cellStyle name="표준 5 2 2 2 2 3 2 3 2 9" xfId="41107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70"/>
    <cellStyle name="표준 5 2 2 2 2 3 2 3 3 2 2 4" xfId="47763"/>
    <cellStyle name="표준 5 2 2 2 2 3 2 3 3 2 3" xfId="19003"/>
    <cellStyle name="표준 5 2 2 2 2 3 2 3 3 2 4" xfId="23165"/>
    <cellStyle name="표준 5 2 2 2 2 3 2 3 3 2 5" xfId="27263"/>
    <cellStyle name="표준 5 2 2 2 2 3 2 3 3 2 6" xfId="35474"/>
    <cellStyle name="표준 5 2 2 2 2 3 2 3 3 2 7" xfId="43667"/>
    <cellStyle name="표준 5 2 2 2 2 3 2 3 3 3" xfId="8603"/>
    <cellStyle name="표준 5 2 2 2 2 3 2 3 3 3 2" xfId="29311"/>
    <cellStyle name="표준 5 2 2 2 2 3 2 3 3 3 3" xfId="37522"/>
    <cellStyle name="표준 5 2 2 2 2 3 2 3 3 3 4" xfId="45715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6"/>
    <cellStyle name="표준 5 2 2 2 2 3 2 3 3 9" xfId="41619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2"/>
    <cellStyle name="표준 5 2 2 2 2 3 2 3 4 2 2 4" xfId="48275"/>
    <cellStyle name="표준 5 2 2 2 2 3 2 3 4 2 3" xfId="19515"/>
    <cellStyle name="표준 5 2 2 2 2 3 2 3 4 2 4" xfId="23677"/>
    <cellStyle name="표준 5 2 2 2 2 3 2 3 4 2 5" xfId="27775"/>
    <cellStyle name="표준 5 2 2 2 2 3 2 3 4 2 6" xfId="35986"/>
    <cellStyle name="표준 5 2 2 2 2 3 2 3 4 2 7" xfId="44179"/>
    <cellStyle name="표준 5 2 2 2 2 3 2 3 4 3" xfId="9115"/>
    <cellStyle name="표준 5 2 2 2 2 3 2 3 4 3 2" xfId="29823"/>
    <cellStyle name="표준 5 2 2 2 2 3 2 3 4 3 3" xfId="38034"/>
    <cellStyle name="표준 5 2 2 2 2 3 2 3 4 3 4" xfId="46227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8"/>
    <cellStyle name="표준 5 2 2 2 2 3 2 3 4 9" xfId="42131"/>
    <cellStyle name="표준 5 2 2 2 2 3 2 3 5" xfId="9627"/>
    <cellStyle name="표준 5 2 2 2 2 3 2 3 5 2" xfId="13739"/>
    <cellStyle name="표준 5 2 2 2 2 3 2 3 5 2 2" xfId="30335"/>
    <cellStyle name="표준 5 2 2 2 2 3 2 3 5 2 3" xfId="38546"/>
    <cellStyle name="표준 5 2 2 2 2 3 2 3 5 2 4" xfId="46739"/>
    <cellStyle name="표준 5 2 2 2 2 3 2 3 5 3" xfId="17979"/>
    <cellStyle name="표준 5 2 2 2 2 3 2 3 5 4" xfId="22141"/>
    <cellStyle name="표준 5 2 2 2 2 3 2 3 5 5" xfId="26239"/>
    <cellStyle name="표준 5 2 2 2 2 3 2 3 5 6" xfId="34450"/>
    <cellStyle name="표준 5 2 2 2 2 3 2 3 5 7" xfId="42643"/>
    <cellStyle name="표준 5 2 2 2 2 3 2 3 6" xfId="7579"/>
    <cellStyle name="표준 5 2 2 2 2 3 2 3 6 2" xfId="28287"/>
    <cellStyle name="표준 5 2 2 2 2 3 2 3 6 3" xfId="36498"/>
    <cellStyle name="표준 5 2 2 2 2 3 2 3 6 4" xfId="44691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2"/>
    <cellStyle name="표준 5 2 2 2 2 3 2 4 2 2 4" xfId="46995"/>
    <cellStyle name="표준 5 2 2 2 2 3 2 4 2 3" xfId="18235"/>
    <cellStyle name="표준 5 2 2 2 2 3 2 4 2 4" xfId="22397"/>
    <cellStyle name="표준 5 2 2 2 2 3 2 4 2 5" xfId="26495"/>
    <cellStyle name="표준 5 2 2 2 2 3 2 4 2 6" xfId="34706"/>
    <cellStyle name="표준 5 2 2 2 2 3 2 4 2 7" xfId="42899"/>
    <cellStyle name="표준 5 2 2 2 2 3 2 4 3" xfId="7835"/>
    <cellStyle name="표준 5 2 2 2 2 3 2 4 3 2" xfId="28543"/>
    <cellStyle name="표준 5 2 2 2 2 3 2 4 3 3" xfId="36754"/>
    <cellStyle name="표준 5 2 2 2 2 3 2 4 3 4" xfId="44947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8"/>
    <cellStyle name="표준 5 2 2 2 2 3 2 4 9" xfId="40851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4"/>
    <cellStyle name="표준 5 2 2 2 2 3 2 5 2 2 4" xfId="47507"/>
    <cellStyle name="표준 5 2 2 2 2 3 2 5 2 3" xfId="18747"/>
    <cellStyle name="표준 5 2 2 2 2 3 2 5 2 4" xfId="22909"/>
    <cellStyle name="표준 5 2 2 2 2 3 2 5 2 5" xfId="27007"/>
    <cellStyle name="표준 5 2 2 2 2 3 2 5 2 6" xfId="35218"/>
    <cellStyle name="표준 5 2 2 2 2 3 2 5 2 7" xfId="43411"/>
    <cellStyle name="표준 5 2 2 2 2 3 2 5 3" xfId="8347"/>
    <cellStyle name="표준 5 2 2 2 2 3 2 5 3 2" xfId="29055"/>
    <cellStyle name="표준 5 2 2 2 2 3 2 5 3 3" xfId="37266"/>
    <cellStyle name="표준 5 2 2 2 2 3 2 5 3 4" xfId="45459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70"/>
    <cellStyle name="표준 5 2 2 2 2 3 2 5 9" xfId="41363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6"/>
    <cellStyle name="표준 5 2 2 2 2 3 2 6 2 2 4" xfId="48019"/>
    <cellStyle name="표준 5 2 2 2 2 3 2 6 2 3" xfId="19259"/>
    <cellStyle name="표준 5 2 2 2 2 3 2 6 2 4" xfId="23421"/>
    <cellStyle name="표준 5 2 2 2 2 3 2 6 2 5" xfId="27519"/>
    <cellStyle name="표준 5 2 2 2 2 3 2 6 2 6" xfId="35730"/>
    <cellStyle name="표준 5 2 2 2 2 3 2 6 2 7" xfId="43923"/>
    <cellStyle name="표준 5 2 2 2 2 3 2 6 3" xfId="8859"/>
    <cellStyle name="표준 5 2 2 2 2 3 2 6 3 2" xfId="29567"/>
    <cellStyle name="표준 5 2 2 2 2 3 2 6 3 3" xfId="37778"/>
    <cellStyle name="표준 5 2 2 2 2 3 2 6 3 4" xfId="45971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2"/>
    <cellStyle name="표준 5 2 2 2 2 3 2 6 9" xfId="41875"/>
    <cellStyle name="표준 5 2 2 2 2 3 2 7" xfId="7064"/>
    <cellStyle name="표준 5 2 2 2 2 3 2 7 2" xfId="9371"/>
    <cellStyle name="표준 5 2 2 2 2 3 2 7 2 2" xfId="30079"/>
    <cellStyle name="표준 5 2 2 2 2 3 2 7 2 3" xfId="38290"/>
    <cellStyle name="표준 5 2 2 2 2 3 2 7 2 4" xfId="46483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4"/>
    <cellStyle name="표준 5 2 2 2 2 3 2 7 8" xfId="42387"/>
    <cellStyle name="표준 5 2 2 2 2 3 2 8" xfId="7116"/>
    <cellStyle name="표준 5 2 2 2 2 3 2 8 2" xfId="28031"/>
    <cellStyle name="표준 5 2 2 2 2 3 2 8 3" xfId="36242"/>
    <cellStyle name="표준 5 2 2 2 2 3 2 8 4" xfId="44435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10"/>
    <cellStyle name="표준 5 2 2 2 2 3 3 13" xfId="40403"/>
    <cellStyle name="표준 5 2 2 2 2 3 3 2" xfId="787"/>
    <cellStyle name="표준 5 2 2 2 2 3 3 2 10" xfId="24255"/>
    <cellStyle name="표준 5 2 2 2 2 3 3 2 11" xfId="32466"/>
    <cellStyle name="표준 5 2 2 2 2 3 3 2 12" xfId="40659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2"/>
    <cellStyle name="표준 5 2 2 2 2 3 3 2 2 2 2 4" xfId="47315"/>
    <cellStyle name="표준 5 2 2 2 2 3 3 2 2 2 3" xfId="18555"/>
    <cellStyle name="표준 5 2 2 2 2 3 3 2 2 2 4" xfId="22717"/>
    <cellStyle name="표준 5 2 2 2 2 3 3 2 2 2 5" xfId="26815"/>
    <cellStyle name="표준 5 2 2 2 2 3 3 2 2 2 6" xfId="35026"/>
    <cellStyle name="표준 5 2 2 2 2 3 3 2 2 2 7" xfId="43219"/>
    <cellStyle name="표준 5 2 2 2 2 3 3 2 2 3" xfId="8155"/>
    <cellStyle name="표준 5 2 2 2 2 3 3 2 2 3 2" xfId="28863"/>
    <cellStyle name="표준 5 2 2 2 2 3 3 2 2 3 3" xfId="37074"/>
    <cellStyle name="표준 5 2 2 2 2 3 3 2 2 3 4" xfId="45267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8"/>
    <cellStyle name="표준 5 2 2 2 2 3 3 2 2 9" xfId="41171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4"/>
    <cellStyle name="표준 5 2 2 2 2 3 3 2 3 2 2 4" xfId="47827"/>
    <cellStyle name="표준 5 2 2 2 2 3 3 2 3 2 3" xfId="19067"/>
    <cellStyle name="표준 5 2 2 2 2 3 3 2 3 2 4" xfId="23229"/>
    <cellStyle name="표준 5 2 2 2 2 3 3 2 3 2 5" xfId="27327"/>
    <cellStyle name="표준 5 2 2 2 2 3 3 2 3 2 6" xfId="35538"/>
    <cellStyle name="표준 5 2 2 2 2 3 3 2 3 2 7" xfId="43731"/>
    <cellStyle name="표준 5 2 2 2 2 3 3 2 3 3" xfId="8667"/>
    <cellStyle name="표준 5 2 2 2 2 3 3 2 3 3 2" xfId="29375"/>
    <cellStyle name="표준 5 2 2 2 2 3 3 2 3 3 3" xfId="37586"/>
    <cellStyle name="표준 5 2 2 2 2 3 3 2 3 3 4" xfId="45779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90"/>
    <cellStyle name="표준 5 2 2 2 2 3 3 2 3 9" xfId="41683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6"/>
    <cellStyle name="표준 5 2 2 2 2 3 3 2 4 2 2 4" xfId="48339"/>
    <cellStyle name="표준 5 2 2 2 2 3 3 2 4 2 3" xfId="19579"/>
    <cellStyle name="표준 5 2 2 2 2 3 3 2 4 2 4" xfId="23741"/>
    <cellStyle name="표준 5 2 2 2 2 3 3 2 4 2 5" xfId="27839"/>
    <cellStyle name="표준 5 2 2 2 2 3 3 2 4 2 6" xfId="36050"/>
    <cellStyle name="표준 5 2 2 2 2 3 3 2 4 2 7" xfId="44243"/>
    <cellStyle name="표준 5 2 2 2 2 3 3 2 4 3" xfId="9179"/>
    <cellStyle name="표준 5 2 2 2 2 3 3 2 4 3 2" xfId="29887"/>
    <cellStyle name="표준 5 2 2 2 2 3 3 2 4 3 3" xfId="38098"/>
    <cellStyle name="표준 5 2 2 2 2 3 3 2 4 3 4" xfId="46291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2"/>
    <cellStyle name="표준 5 2 2 2 2 3 3 2 4 9" xfId="42195"/>
    <cellStyle name="표준 5 2 2 2 2 3 3 2 5" xfId="9691"/>
    <cellStyle name="표준 5 2 2 2 2 3 3 2 5 2" xfId="13803"/>
    <cellStyle name="표준 5 2 2 2 2 3 3 2 5 2 2" xfId="30399"/>
    <cellStyle name="표준 5 2 2 2 2 3 3 2 5 2 3" xfId="38610"/>
    <cellStyle name="표준 5 2 2 2 2 3 3 2 5 2 4" xfId="46803"/>
    <cellStyle name="표준 5 2 2 2 2 3 3 2 5 3" xfId="18043"/>
    <cellStyle name="표준 5 2 2 2 2 3 3 2 5 4" xfId="22205"/>
    <cellStyle name="표준 5 2 2 2 2 3 3 2 5 5" xfId="26303"/>
    <cellStyle name="표준 5 2 2 2 2 3 3 2 5 6" xfId="34514"/>
    <cellStyle name="표준 5 2 2 2 2 3 3 2 5 7" xfId="42707"/>
    <cellStyle name="표준 5 2 2 2 2 3 3 2 6" xfId="7643"/>
    <cellStyle name="표준 5 2 2 2 2 3 3 2 6 2" xfId="28351"/>
    <cellStyle name="표준 5 2 2 2 2 3 3 2 6 3" xfId="36562"/>
    <cellStyle name="표준 5 2 2 2 2 3 3 2 6 4" xfId="44755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6"/>
    <cellStyle name="표준 5 2 2 2 2 3 3 3 2 2 4" xfId="47059"/>
    <cellStyle name="표준 5 2 2 2 2 3 3 3 2 3" xfId="18299"/>
    <cellStyle name="표준 5 2 2 2 2 3 3 3 2 4" xfId="22461"/>
    <cellStyle name="표준 5 2 2 2 2 3 3 3 2 5" xfId="26559"/>
    <cellStyle name="표준 5 2 2 2 2 3 3 3 2 6" xfId="34770"/>
    <cellStyle name="표준 5 2 2 2 2 3 3 3 2 7" xfId="42963"/>
    <cellStyle name="표준 5 2 2 2 2 3 3 3 3" xfId="7899"/>
    <cellStyle name="표준 5 2 2 2 2 3 3 3 3 2" xfId="28607"/>
    <cellStyle name="표준 5 2 2 2 2 3 3 3 3 3" xfId="36818"/>
    <cellStyle name="표준 5 2 2 2 2 3 3 3 3 4" xfId="45011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2"/>
    <cellStyle name="표준 5 2 2 2 2 3 3 3 9" xfId="40915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8"/>
    <cellStyle name="표준 5 2 2 2 2 3 3 4 2 2 4" xfId="47571"/>
    <cellStyle name="표준 5 2 2 2 2 3 3 4 2 3" xfId="18811"/>
    <cellStyle name="표준 5 2 2 2 2 3 3 4 2 4" xfId="22973"/>
    <cellStyle name="표준 5 2 2 2 2 3 3 4 2 5" xfId="27071"/>
    <cellStyle name="표준 5 2 2 2 2 3 3 4 2 6" xfId="35282"/>
    <cellStyle name="표준 5 2 2 2 2 3 3 4 2 7" xfId="43475"/>
    <cellStyle name="표준 5 2 2 2 2 3 3 4 3" xfId="8411"/>
    <cellStyle name="표준 5 2 2 2 2 3 3 4 3 2" xfId="29119"/>
    <cellStyle name="표준 5 2 2 2 2 3 3 4 3 3" xfId="37330"/>
    <cellStyle name="표준 5 2 2 2 2 3 3 4 3 4" xfId="45523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4"/>
    <cellStyle name="표준 5 2 2 2 2 3 3 4 9" xfId="41427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90"/>
    <cellStyle name="표준 5 2 2 2 2 3 3 5 2 2 4" xfId="48083"/>
    <cellStyle name="표준 5 2 2 2 2 3 3 5 2 3" xfId="19323"/>
    <cellStyle name="표준 5 2 2 2 2 3 3 5 2 4" xfId="23485"/>
    <cellStyle name="표준 5 2 2 2 2 3 3 5 2 5" xfId="27583"/>
    <cellStyle name="표준 5 2 2 2 2 3 3 5 2 6" xfId="35794"/>
    <cellStyle name="표준 5 2 2 2 2 3 3 5 2 7" xfId="43987"/>
    <cellStyle name="표준 5 2 2 2 2 3 3 5 3" xfId="8923"/>
    <cellStyle name="표준 5 2 2 2 2 3 3 5 3 2" xfId="29631"/>
    <cellStyle name="표준 5 2 2 2 2 3 3 5 3 3" xfId="37842"/>
    <cellStyle name="표준 5 2 2 2 2 3 3 5 3 4" xfId="46035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6"/>
    <cellStyle name="표준 5 2 2 2 2 3 3 5 9" xfId="41939"/>
    <cellStyle name="표준 5 2 2 2 2 3 3 6" xfId="9435"/>
    <cellStyle name="표준 5 2 2 2 2 3 3 6 2" xfId="13547"/>
    <cellStyle name="표준 5 2 2 2 2 3 3 6 2 2" xfId="30143"/>
    <cellStyle name="표준 5 2 2 2 2 3 3 6 2 3" xfId="38354"/>
    <cellStyle name="표준 5 2 2 2 2 3 3 6 2 4" xfId="46547"/>
    <cellStyle name="표준 5 2 2 2 2 3 3 6 3" xfId="17787"/>
    <cellStyle name="표준 5 2 2 2 2 3 3 6 4" xfId="21949"/>
    <cellStyle name="표준 5 2 2 2 2 3 3 6 5" xfId="26047"/>
    <cellStyle name="표준 5 2 2 2 2 3 3 6 6" xfId="34258"/>
    <cellStyle name="표준 5 2 2 2 2 3 3 6 7" xfId="42451"/>
    <cellStyle name="표준 5 2 2 2 2 3 3 7" xfId="7387"/>
    <cellStyle name="표준 5 2 2 2 2 3 3 7 2" xfId="28095"/>
    <cellStyle name="표준 5 2 2 2 2 3 3 7 3" xfId="36306"/>
    <cellStyle name="표준 5 2 2 2 2 3 3 7 4" xfId="44499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8"/>
    <cellStyle name="표준 5 2 2 2 2 3 4 12" xfId="40531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4"/>
    <cellStyle name="표준 5 2 2 2 2 3 4 2 2 2 4" xfId="47187"/>
    <cellStyle name="표준 5 2 2 2 2 3 4 2 2 3" xfId="18427"/>
    <cellStyle name="표준 5 2 2 2 2 3 4 2 2 4" xfId="22589"/>
    <cellStyle name="표준 5 2 2 2 2 3 4 2 2 5" xfId="26687"/>
    <cellStyle name="표준 5 2 2 2 2 3 4 2 2 6" xfId="34898"/>
    <cellStyle name="표준 5 2 2 2 2 3 4 2 2 7" xfId="43091"/>
    <cellStyle name="표준 5 2 2 2 2 3 4 2 3" xfId="8027"/>
    <cellStyle name="표준 5 2 2 2 2 3 4 2 3 2" xfId="28735"/>
    <cellStyle name="표준 5 2 2 2 2 3 4 2 3 3" xfId="36946"/>
    <cellStyle name="표준 5 2 2 2 2 3 4 2 3 4" xfId="45139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50"/>
    <cellStyle name="표준 5 2 2 2 2 3 4 2 9" xfId="41043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6"/>
    <cellStyle name="표준 5 2 2 2 2 3 4 3 2 2 4" xfId="47699"/>
    <cellStyle name="표준 5 2 2 2 2 3 4 3 2 3" xfId="18939"/>
    <cellStyle name="표준 5 2 2 2 2 3 4 3 2 4" xfId="23101"/>
    <cellStyle name="표준 5 2 2 2 2 3 4 3 2 5" xfId="27199"/>
    <cellStyle name="표준 5 2 2 2 2 3 4 3 2 6" xfId="35410"/>
    <cellStyle name="표준 5 2 2 2 2 3 4 3 2 7" xfId="43603"/>
    <cellStyle name="표준 5 2 2 2 2 3 4 3 3" xfId="8539"/>
    <cellStyle name="표준 5 2 2 2 2 3 4 3 3 2" xfId="29247"/>
    <cellStyle name="표준 5 2 2 2 2 3 4 3 3 3" xfId="37458"/>
    <cellStyle name="표준 5 2 2 2 2 3 4 3 3 4" xfId="45651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2"/>
    <cellStyle name="표준 5 2 2 2 2 3 4 3 9" xfId="41555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8"/>
    <cellStyle name="표준 5 2 2 2 2 3 4 4 2 2 4" xfId="48211"/>
    <cellStyle name="표준 5 2 2 2 2 3 4 4 2 3" xfId="19451"/>
    <cellStyle name="표준 5 2 2 2 2 3 4 4 2 4" xfId="23613"/>
    <cellStyle name="표준 5 2 2 2 2 3 4 4 2 5" xfId="27711"/>
    <cellStyle name="표준 5 2 2 2 2 3 4 4 2 6" xfId="35922"/>
    <cellStyle name="표준 5 2 2 2 2 3 4 4 2 7" xfId="44115"/>
    <cellStyle name="표준 5 2 2 2 2 3 4 4 3" xfId="9051"/>
    <cellStyle name="표준 5 2 2 2 2 3 4 4 3 2" xfId="29759"/>
    <cellStyle name="표준 5 2 2 2 2 3 4 4 3 3" xfId="37970"/>
    <cellStyle name="표준 5 2 2 2 2 3 4 4 3 4" xfId="46163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4"/>
    <cellStyle name="표준 5 2 2 2 2 3 4 4 9" xfId="42067"/>
    <cellStyle name="표준 5 2 2 2 2 3 4 5" xfId="9563"/>
    <cellStyle name="표준 5 2 2 2 2 3 4 5 2" xfId="13675"/>
    <cellStyle name="표준 5 2 2 2 2 3 4 5 2 2" xfId="30271"/>
    <cellStyle name="표준 5 2 2 2 2 3 4 5 2 3" xfId="38482"/>
    <cellStyle name="표준 5 2 2 2 2 3 4 5 2 4" xfId="46675"/>
    <cellStyle name="표준 5 2 2 2 2 3 4 5 3" xfId="17915"/>
    <cellStyle name="표준 5 2 2 2 2 3 4 5 4" xfId="22077"/>
    <cellStyle name="표준 5 2 2 2 2 3 4 5 5" xfId="26175"/>
    <cellStyle name="표준 5 2 2 2 2 3 4 5 6" xfId="34386"/>
    <cellStyle name="표준 5 2 2 2 2 3 4 5 7" xfId="42579"/>
    <cellStyle name="표준 5 2 2 2 2 3 4 6" xfId="7515"/>
    <cellStyle name="표준 5 2 2 2 2 3 4 6 2" xfId="28223"/>
    <cellStyle name="표준 5 2 2 2 2 3 4 6 3" xfId="36434"/>
    <cellStyle name="표준 5 2 2 2 2 3 4 6 4" xfId="44627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8"/>
    <cellStyle name="표준 5 2 2 2 2 3 5 2 2 4" xfId="46931"/>
    <cellStyle name="표준 5 2 2 2 2 3 5 2 3" xfId="18171"/>
    <cellStyle name="표준 5 2 2 2 2 3 5 2 4" xfId="22333"/>
    <cellStyle name="표준 5 2 2 2 2 3 5 2 5" xfId="26431"/>
    <cellStyle name="표준 5 2 2 2 2 3 5 2 6" xfId="34642"/>
    <cellStyle name="표준 5 2 2 2 2 3 5 2 7" xfId="42835"/>
    <cellStyle name="표준 5 2 2 2 2 3 5 3" xfId="7771"/>
    <cellStyle name="표준 5 2 2 2 2 3 5 3 2" xfId="28479"/>
    <cellStyle name="표준 5 2 2 2 2 3 5 3 3" xfId="36690"/>
    <cellStyle name="표준 5 2 2 2 2 3 5 3 4" xfId="44883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4"/>
    <cellStyle name="표준 5 2 2 2 2 3 5 9" xfId="40787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50"/>
    <cellStyle name="표준 5 2 2 2 2 3 6 2 2 4" xfId="47443"/>
    <cellStyle name="표준 5 2 2 2 2 3 6 2 3" xfId="18683"/>
    <cellStyle name="표준 5 2 2 2 2 3 6 2 4" xfId="22845"/>
    <cellStyle name="표준 5 2 2 2 2 3 6 2 5" xfId="26943"/>
    <cellStyle name="표준 5 2 2 2 2 3 6 2 6" xfId="35154"/>
    <cellStyle name="표준 5 2 2 2 2 3 6 2 7" xfId="43347"/>
    <cellStyle name="표준 5 2 2 2 2 3 6 3" xfId="8283"/>
    <cellStyle name="표준 5 2 2 2 2 3 6 3 2" xfId="28991"/>
    <cellStyle name="표준 5 2 2 2 2 3 6 3 3" xfId="37202"/>
    <cellStyle name="표준 5 2 2 2 2 3 6 3 4" xfId="45395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6"/>
    <cellStyle name="표준 5 2 2 2 2 3 6 9" xfId="41299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2"/>
    <cellStyle name="표준 5 2 2 2 2 3 7 2 2 4" xfId="47955"/>
    <cellStyle name="표준 5 2 2 2 2 3 7 2 3" xfId="19195"/>
    <cellStyle name="표준 5 2 2 2 2 3 7 2 4" xfId="23357"/>
    <cellStyle name="표준 5 2 2 2 2 3 7 2 5" xfId="27455"/>
    <cellStyle name="표준 5 2 2 2 2 3 7 2 6" xfId="35666"/>
    <cellStyle name="표준 5 2 2 2 2 3 7 2 7" xfId="43859"/>
    <cellStyle name="표준 5 2 2 2 2 3 7 3" xfId="8795"/>
    <cellStyle name="표준 5 2 2 2 2 3 7 3 2" xfId="29503"/>
    <cellStyle name="표준 5 2 2 2 2 3 7 3 3" xfId="37714"/>
    <cellStyle name="표준 5 2 2 2 2 3 7 3 4" xfId="45907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8"/>
    <cellStyle name="표준 5 2 2 2 2 3 7 9" xfId="41811"/>
    <cellStyle name="표준 5 2 2 2 2 3 8" xfId="403"/>
    <cellStyle name="표준 5 2 2 2 2 3 8 2" xfId="9307"/>
    <cellStyle name="표준 5 2 2 2 2 3 8 2 2" xfId="30015"/>
    <cellStyle name="표준 5 2 2 2 2 3 8 2 3" xfId="38226"/>
    <cellStyle name="표준 5 2 2 2 2 3 8 2 4" xfId="46419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30"/>
    <cellStyle name="표준 5 2 2 2 2 3 8 8" xfId="42323"/>
    <cellStyle name="표준 5 2 2 2 2 3 9" xfId="7006"/>
    <cellStyle name="표준 5 2 2 2 2 3 9 2" xfId="27967"/>
    <cellStyle name="표준 5 2 2 2 2 3 9 3" xfId="36178"/>
    <cellStyle name="표준 5 2 2 2 2 3 9 4" xfId="44371"/>
    <cellStyle name="표준 5 2 2 2 2 30" xfId="32033"/>
    <cellStyle name="표준 5 2 2 2 2 31" xfId="32050"/>
    <cellStyle name="표준 5 2 2 2 2 32" xfId="40243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4"/>
    <cellStyle name="표준 5 2 2 2 2 4 16" xfId="40307"/>
    <cellStyle name="표준 5 2 2 2 2 4 2" xfId="563"/>
    <cellStyle name="표준 5 2 2 2 2 4 2 10" xfId="19933"/>
    <cellStyle name="표준 5 2 2 2 2 4 2 11" xfId="24031"/>
    <cellStyle name="표준 5 2 2 2 2 4 2 12" xfId="32242"/>
    <cellStyle name="표준 5 2 2 2 2 4 2 13" xfId="40435"/>
    <cellStyle name="표준 5 2 2 2 2 4 2 2" xfId="819"/>
    <cellStyle name="표준 5 2 2 2 2 4 2 2 10" xfId="24287"/>
    <cellStyle name="표준 5 2 2 2 2 4 2 2 11" xfId="32498"/>
    <cellStyle name="표준 5 2 2 2 2 4 2 2 12" xfId="40691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4"/>
    <cellStyle name="표준 5 2 2 2 2 4 2 2 2 2 2 4" xfId="47347"/>
    <cellStyle name="표준 5 2 2 2 2 4 2 2 2 2 3" xfId="18587"/>
    <cellStyle name="표준 5 2 2 2 2 4 2 2 2 2 4" xfId="22749"/>
    <cellStyle name="표준 5 2 2 2 2 4 2 2 2 2 5" xfId="26847"/>
    <cellStyle name="표준 5 2 2 2 2 4 2 2 2 2 6" xfId="35058"/>
    <cellStyle name="표준 5 2 2 2 2 4 2 2 2 2 7" xfId="43251"/>
    <cellStyle name="표준 5 2 2 2 2 4 2 2 2 3" xfId="8187"/>
    <cellStyle name="표준 5 2 2 2 2 4 2 2 2 3 2" xfId="28895"/>
    <cellStyle name="표준 5 2 2 2 2 4 2 2 2 3 3" xfId="37106"/>
    <cellStyle name="표준 5 2 2 2 2 4 2 2 2 3 4" xfId="45299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10"/>
    <cellStyle name="표준 5 2 2 2 2 4 2 2 2 9" xfId="41203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6"/>
    <cellStyle name="표준 5 2 2 2 2 4 2 2 3 2 2 4" xfId="47859"/>
    <cellStyle name="표준 5 2 2 2 2 4 2 2 3 2 3" xfId="19099"/>
    <cellStyle name="표준 5 2 2 2 2 4 2 2 3 2 4" xfId="23261"/>
    <cellStyle name="표준 5 2 2 2 2 4 2 2 3 2 5" xfId="27359"/>
    <cellStyle name="표준 5 2 2 2 2 4 2 2 3 2 6" xfId="35570"/>
    <cellStyle name="표준 5 2 2 2 2 4 2 2 3 2 7" xfId="43763"/>
    <cellStyle name="표준 5 2 2 2 2 4 2 2 3 3" xfId="8699"/>
    <cellStyle name="표준 5 2 2 2 2 4 2 2 3 3 2" xfId="29407"/>
    <cellStyle name="표준 5 2 2 2 2 4 2 2 3 3 3" xfId="37618"/>
    <cellStyle name="표준 5 2 2 2 2 4 2 2 3 3 4" xfId="45811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2"/>
    <cellStyle name="표준 5 2 2 2 2 4 2 2 3 9" xfId="41715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8"/>
    <cellStyle name="표준 5 2 2 2 2 4 2 2 4 2 2 4" xfId="48371"/>
    <cellStyle name="표준 5 2 2 2 2 4 2 2 4 2 3" xfId="19611"/>
    <cellStyle name="표준 5 2 2 2 2 4 2 2 4 2 4" xfId="23773"/>
    <cellStyle name="표준 5 2 2 2 2 4 2 2 4 2 5" xfId="27871"/>
    <cellStyle name="표준 5 2 2 2 2 4 2 2 4 2 6" xfId="36082"/>
    <cellStyle name="표준 5 2 2 2 2 4 2 2 4 2 7" xfId="44275"/>
    <cellStyle name="표준 5 2 2 2 2 4 2 2 4 3" xfId="9211"/>
    <cellStyle name="표준 5 2 2 2 2 4 2 2 4 3 2" xfId="29919"/>
    <cellStyle name="표준 5 2 2 2 2 4 2 2 4 3 3" xfId="38130"/>
    <cellStyle name="표준 5 2 2 2 2 4 2 2 4 3 4" xfId="46323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4"/>
    <cellStyle name="표준 5 2 2 2 2 4 2 2 4 9" xfId="42227"/>
    <cellStyle name="표준 5 2 2 2 2 4 2 2 5" xfId="9723"/>
    <cellStyle name="표준 5 2 2 2 2 4 2 2 5 2" xfId="13835"/>
    <cellStyle name="표준 5 2 2 2 2 4 2 2 5 2 2" xfId="30431"/>
    <cellStyle name="표준 5 2 2 2 2 4 2 2 5 2 3" xfId="38642"/>
    <cellStyle name="표준 5 2 2 2 2 4 2 2 5 2 4" xfId="46835"/>
    <cellStyle name="표준 5 2 2 2 2 4 2 2 5 3" xfId="18075"/>
    <cellStyle name="표준 5 2 2 2 2 4 2 2 5 4" xfId="22237"/>
    <cellStyle name="표준 5 2 2 2 2 4 2 2 5 5" xfId="26335"/>
    <cellStyle name="표준 5 2 2 2 2 4 2 2 5 6" xfId="34546"/>
    <cellStyle name="표준 5 2 2 2 2 4 2 2 5 7" xfId="42739"/>
    <cellStyle name="표준 5 2 2 2 2 4 2 2 6" xfId="7675"/>
    <cellStyle name="표준 5 2 2 2 2 4 2 2 6 2" xfId="28383"/>
    <cellStyle name="표준 5 2 2 2 2 4 2 2 6 3" xfId="36594"/>
    <cellStyle name="표준 5 2 2 2 2 4 2 2 6 4" xfId="44787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8"/>
    <cellStyle name="표준 5 2 2 2 2 4 2 3 2 2 4" xfId="47091"/>
    <cellStyle name="표준 5 2 2 2 2 4 2 3 2 3" xfId="18331"/>
    <cellStyle name="표준 5 2 2 2 2 4 2 3 2 4" xfId="22493"/>
    <cellStyle name="표준 5 2 2 2 2 4 2 3 2 5" xfId="26591"/>
    <cellStyle name="표준 5 2 2 2 2 4 2 3 2 6" xfId="34802"/>
    <cellStyle name="표준 5 2 2 2 2 4 2 3 2 7" xfId="42995"/>
    <cellStyle name="표준 5 2 2 2 2 4 2 3 3" xfId="7931"/>
    <cellStyle name="표준 5 2 2 2 2 4 2 3 3 2" xfId="28639"/>
    <cellStyle name="표준 5 2 2 2 2 4 2 3 3 3" xfId="36850"/>
    <cellStyle name="표준 5 2 2 2 2 4 2 3 3 4" xfId="45043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4"/>
    <cellStyle name="표준 5 2 2 2 2 4 2 3 9" xfId="40947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10"/>
    <cellStyle name="표준 5 2 2 2 2 4 2 4 2 2 4" xfId="47603"/>
    <cellStyle name="표준 5 2 2 2 2 4 2 4 2 3" xfId="18843"/>
    <cellStyle name="표준 5 2 2 2 2 4 2 4 2 4" xfId="23005"/>
    <cellStyle name="표준 5 2 2 2 2 4 2 4 2 5" xfId="27103"/>
    <cellStyle name="표준 5 2 2 2 2 4 2 4 2 6" xfId="35314"/>
    <cellStyle name="표준 5 2 2 2 2 4 2 4 2 7" xfId="43507"/>
    <cellStyle name="표준 5 2 2 2 2 4 2 4 3" xfId="8443"/>
    <cellStyle name="표준 5 2 2 2 2 4 2 4 3 2" xfId="29151"/>
    <cellStyle name="표준 5 2 2 2 2 4 2 4 3 3" xfId="37362"/>
    <cellStyle name="표준 5 2 2 2 2 4 2 4 3 4" xfId="45555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6"/>
    <cellStyle name="표준 5 2 2 2 2 4 2 4 9" xfId="41459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2"/>
    <cellStyle name="표준 5 2 2 2 2 4 2 5 2 2 4" xfId="48115"/>
    <cellStyle name="표준 5 2 2 2 2 4 2 5 2 3" xfId="19355"/>
    <cellStyle name="표준 5 2 2 2 2 4 2 5 2 4" xfId="23517"/>
    <cellStyle name="표준 5 2 2 2 2 4 2 5 2 5" xfId="27615"/>
    <cellStyle name="표준 5 2 2 2 2 4 2 5 2 6" xfId="35826"/>
    <cellStyle name="표준 5 2 2 2 2 4 2 5 2 7" xfId="44019"/>
    <cellStyle name="표준 5 2 2 2 2 4 2 5 3" xfId="8955"/>
    <cellStyle name="표준 5 2 2 2 2 4 2 5 3 2" xfId="29663"/>
    <cellStyle name="표준 5 2 2 2 2 4 2 5 3 3" xfId="37874"/>
    <cellStyle name="표준 5 2 2 2 2 4 2 5 3 4" xfId="46067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8"/>
    <cellStyle name="표준 5 2 2 2 2 4 2 5 9" xfId="41971"/>
    <cellStyle name="표준 5 2 2 2 2 4 2 6" xfId="9467"/>
    <cellStyle name="표준 5 2 2 2 2 4 2 6 2" xfId="13579"/>
    <cellStyle name="표준 5 2 2 2 2 4 2 6 2 2" xfId="30175"/>
    <cellStyle name="표준 5 2 2 2 2 4 2 6 2 3" xfId="38386"/>
    <cellStyle name="표준 5 2 2 2 2 4 2 6 2 4" xfId="46579"/>
    <cellStyle name="표준 5 2 2 2 2 4 2 6 3" xfId="17819"/>
    <cellStyle name="표준 5 2 2 2 2 4 2 6 4" xfId="21981"/>
    <cellStyle name="표준 5 2 2 2 2 4 2 6 5" xfId="26079"/>
    <cellStyle name="표준 5 2 2 2 2 4 2 6 6" xfId="34290"/>
    <cellStyle name="표준 5 2 2 2 2 4 2 6 7" xfId="42483"/>
    <cellStyle name="표준 5 2 2 2 2 4 2 7" xfId="7419"/>
    <cellStyle name="표준 5 2 2 2 2 4 2 7 2" xfId="28127"/>
    <cellStyle name="표준 5 2 2 2 2 4 2 7 3" xfId="36338"/>
    <cellStyle name="표준 5 2 2 2 2 4 2 7 4" xfId="44531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70"/>
    <cellStyle name="표준 5 2 2 2 2 4 3 12" xfId="40563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6"/>
    <cellStyle name="표준 5 2 2 2 2 4 3 2 2 2 4" xfId="47219"/>
    <cellStyle name="표준 5 2 2 2 2 4 3 2 2 3" xfId="18459"/>
    <cellStyle name="표준 5 2 2 2 2 4 3 2 2 4" xfId="22621"/>
    <cellStyle name="표준 5 2 2 2 2 4 3 2 2 5" xfId="26719"/>
    <cellStyle name="표준 5 2 2 2 2 4 3 2 2 6" xfId="34930"/>
    <cellStyle name="표준 5 2 2 2 2 4 3 2 2 7" xfId="43123"/>
    <cellStyle name="표준 5 2 2 2 2 4 3 2 3" xfId="8059"/>
    <cellStyle name="표준 5 2 2 2 2 4 3 2 3 2" xfId="28767"/>
    <cellStyle name="표준 5 2 2 2 2 4 3 2 3 3" xfId="36978"/>
    <cellStyle name="표준 5 2 2 2 2 4 3 2 3 4" xfId="45171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2"/>
    <cellStyle name="표준 5 2 2 2 2 4 3 2 9" xfId="41075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8"/>
    <cellStyle name="표준 5 2 2 2 2 4 3 3 2 2 4" xfId="47731"/>
    <cellStyle name="표준 5 2 2 2 2 4 3 3 2 3" xfId="18971"/>
    <cellStyle name="표준 5 2 2 2 2 4 3 3 2 4" xfId="23133"/>
    <cellStyle name="표준 5 2 2 2 2 4 3 3 2 5" xfId="27231"/>
    <cellStyle name="표준 5 2 2 2 2 4 3 3 2 6" xfId="35442"/>
    <cellStyle name="표준 5 2 2 2 2 4 3 3 2 7" xfId="43635"/>
    <cellStyle name="표준 5 2 2 2 2 4 3 3 3" xfId="8571"/>
    <cellStyle name="표준 5 2 2 2 2 4 3 3 3 2" xfId="29279"/>
    <cellStyle name="표준 5 2 2 2 2 4 3 3 3 3" xfId="37490"/>
    <cellStyle name="표준 5 2 2 2 2 4 3 3 3 4" xfId="45683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4"/>
    <cellStyle name="표준 5 2 2 2 2 4 3 3 9" xfId="41587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50"/>
    <cellStyle name="표준 5 2 2 2 2 4 3 4 2 2 4" xfId="48243"/>
    <cellStyle name="표준 5 2 2 2 2 4 3 4 2 3" xfId="19483"/>
    <cellStyle name="표준 5 2 2 2 2 4 3 4 2 4" xfId="23645"/>
    <cellStyle name="표준 5 2 2 2 2 4 3 4 2 5" xfId="27743"/>
    <cellStyle name="표준 5 2 2 2 2 4 3 4 2 6" xfId="35954"/>
    <cellStyle name="표준 5 2 2 2 2 4 3 4 2 7" xfId="44147"/>
    <cellStyle name="표준 5 2 2 2 2 4 3 4 3" xfId="9083"/>
    <cellStyle name="표준 5 2 2 2 2 4 3 4 3 2" xfId="29791"/>
    <cellStyle name="표준 5 2 2 2 2 4 3 4 3 3" xfId="38002"/>
    <cellStyle name="표준 5 2 2 2 2 4 3 4 3 4" xfId="46195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6"/>
    <cellStyle name="표준 5 2 2 2 2 4 3 4 9" xfId="42099"/>
    <cellStyle name="표준 5 2 2 2 2 4 3 5" xfId="9595"/>
    <cellStyle name="표준 5 2 2 2 2 4 3 5 2" xfId="13707"/>
    <cellStyle name="표준 5 2 2 2 2 4 3 5 2 2" xfId="30303"/>
    <cellStyle name="표준 5 2 2 2 2 4 3 5 2 3" xfId="38514"/>
    <cellStyle name="표준 5 2 2 2 2 4 3 5 2 4" xfId="46707"/>
    <cellStyle name="표준 5 2 2 2 2 4 3 5 3" xfId="17947"/>
    <cellStyle name="표준 5 2 2 2 2 4 3 5 4" xfId="22109"/>
    <cellStyle name="표준 5 2 2 2 2 4 3 5 5" xfId="26207"/>
    <cellStyle name="표준 5 2 2 2 2 4 3 5 6" xfId="34418"/>
    <cellStyle name="표준 5 2 2 2 2 4 3 5 7" xfId="42611"/>
    <cellStyle name="표준 5 2 2 2 2 4 3 6" xfId="7547"/>
    <cellStyle name="표준 5 2 2 2 2 4 3 6 2" xfId="28255"/>
    <cellStyle name="표준 5 2 2 2 2 4 3 6 3" xfId="36466"/>
    <cellStyle name="표준 5 2 2 2 2 4 3 6 4" xfId="44659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70"/>
    <cellStyle name="표준 5 2 2 2 2 4 4 2 2 4" xfId="46963"/>
    <cellStyle name="표준 5 2 2 2 2 4 4 2 3" xfId="18203"/>
    <cellStyle name="표준 5 2 2 2 2 4 4 2 4" xfId="22365"/>
    <cellStyle name="표준 5 2 2 2 2 4 4 2 5" xfId="26463"/>
    <cellStyle name="표준 5 2 2 2 2 4 4 2 6" xfId="34674"/>
    <cellStyle name="표준 5 2 2 2 2 4 4 2 7" xfId="42867"/>
    <cellStyle name="표준 5 2 2 2 2 4 4 3" xfId="7803"/>
    <cellStyle name="표준 5 2 2 2 2 4 4 3 2" xfId="28511"/>
    <cellStyle name="표준 5 2 2 2 2 4 4 3 3" xfId="36722"/>
    <cellStyle name="표준 5 2 2 2 2 4 4 3 4" xfId="44915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6"/>
    <cellStyle name="표준 5 2 2 2 2 4 4 9" xfId="40819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2"/>
    <cellStyle name="표준 5 2 2 2 2 4 5 2 2 4" xfId="47475"/>
    <cellStyle name="표준 5 2 2 2 2 4 5 2 3" xfId="18715"/>
    <cellStyle name="표준 5 2 2 2 2 4 5 2 4" xfId="22877"/>
    <cellStyle name="표준 5 2 2 2 2 4 5 2 5" xfId="26975"/>
    <cellStyle name="표준 5 2 2 2 2 4 5 2 6" xfId="35186"/>
    <cellStyle name="표준 5 2 2 2 2 4 5 2 7" xfId="43379"/>
    <cellStyle name="표준 5 2 2 2 2 4 5 3" xfId="8315"/>
    <cellStyle name="표준 5 2 2 2 2 4 5 3 2" xfId="29023"/>
    <cellStyle name="표준 5 2 2 2 2 4 5 3 3" xfId="37234"/>
    <cellStyle name="표준 5 2 2 2 2 4 5 3 4" xfId="45427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8"/>
    <cellStyle name="표준 5 2 2 2 2 4 5 9" xfId="41331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4"/>
    <cellStyle name="표준 5 2 2 2 2 4 6 2 2 4" xfId="47987"/>
    <cellStyle name="표준 5 2 2 2 2 4 6 2 3" xfId="19227"/>
    <cellStyle name="표준 5 2 2 2 2 4 6 2 4" xfId="23389"/>
    <cellStyle name="표준 5 2 2 2 2 4 6 2 5" xfId="27487"/>
    <cellStyle name="표준 5 2 2 2 2 4 6 2 6" xfId="35698"/>
    <cellStyle name="표준 5 2 2 2 2 4 6 2 7" xfId="43891"/>
    <cellStyle name="표준 5 2 2 2 2 4 6 3" xfId="8827"/>
    <cellStyle name="표준 5 2 2 2 2 4 6 3 2" xfId="29535"/>
    <cellStyle name="표준 5 2 2 2 2 4 6 3 3" xfId="37746"/>
    <cellStyle name="표준 5 2 2 2 2 4 6 3 4" xfId="45939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50"/>
    <cellStyle name="표준 5 2 2 2 2 4 6 9" xfId="41843"/>
    <cellStyle name="표준 5 2 2 2 2 4 7" xfId="7032"/>
    <cellStyle name="표준 5 2 2 2 2 4 7 2" xfId="9339"/>
    <cellStyle name="표준 5 2 2 2 2 4 7 2 2" xfId="30047"/>
    <cellStyle name="표준 5 2 2 2 2 4 7 2 3" xfId="38258"/>
    <cellStyle name="표준 5 2 2 2 2 4 7 2 4" xfId="46451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2"/>
    <cellStyle name="표준 5 2 2 2 2 4 7 8" xfId="42355"/>
    <cellStyle name="표준 5 2 2 2 2 4 8" xfId="7148"/>
    <cellStyle name="표준 5 2 2 2 2 4 8 2" xfId="27999"/>
    <cellStyle name="표준 5 2 2 2 2 4 8 3" xfId="36210"/>
    <cellStyle name="표준 5 2 2 2 2 4 8 4" xfId="44403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8"/>
    <cellStyle name="표준 5 2 2 2 2 5 13" xfId="40371"/>
    <cellStyle name="표준 5 2 2 2 2 5 2" xfId="755"/>
    <cellStyle name="표준 5 2 2 2 2 5 2 10" xfId="24223"/>
    <cellStyle name="표준 5 2 2 2 2 5 2 11" xfId="32434"/>
    <cellStyle name="표준 5 2 2 2 2 5 2 12" xfId="40627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90"/>
    <cellStyle name="표준 5 2 2 2 2 5 2 2 2 2 4" xfId="47283"/>
    <cellStyle name="표준 5 2 2 2 2 5 2 2 2 3" xfId="18523"/>
    <cellStyle name="표준 5 2 2 2 2 5 2 2 2 4" xfId="22685"/>
    <cellStyle name="표준 5 2 2 2 2 5 2 2 2 5" xfId="26783"/>
    <cellStyle name="표준 5 2 2 2 2 5 2 2 2 6" xfId="34994"/>
    <cellStyle name="표준 5 2 2 2 2 5 2 2 2 7" xfId="43187"/>
    <cellStyle name="표준 5 2 2 2 2 5 2 2 3" xfId="8123"/>
    <cellStyle name="표준 5 2 2 2 2 5 2 2 3 2" xfId="28831"/>
    <cellStyle name="표준 5 2 2 2 2 5 2 2 3 3" xfId="37042"/>
    <cellStyle name="표준 5 2 2 2 2 5 2 2 3 4" xfId="45235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6"/>
    <cellStyle name="표준 5 2 2 2 2 5 2 2 9" xfId="41139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2"/>
    <cellStyle name="표준 5 2 2 2 2 5 2 3 2 2 4" xfId="47795"/>
    <cellStyle name="표준 5 2 2 2 2 5 2 3 2 3" xfId="19035"/>
    <cellStyle name="표준 5 2 2 2 2 5 2 3 2 4" xfId="23197"/>
    <cellStyle name="표준 5 2 2 2 2 5 2 3 2 5" xfId="27295"/>
    <cellStyle name="표준 5 2 2 2 2 5 2 3 2 6" xfId="35506"/>
    <cellStyle name="표준 5 2 2 2 2 5 2 3 2 7" xfId="43699"/>
    <cellStyle name="표준 5 2 2 2 2 5 2 3 3" xfId="8635"/>
    <cellStyle name="표준 5 2 2 2 2 5 2 3 3 2" xfId="29343"/>
    <cellStyle name="표준 5 2 2 2 2 5 2 3 3 3" xfId="37554"/>
    <cellStyle name="표준 5 2 2 2 2 5 2 3 3 4" xfId="45747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8"/>
    <cellStyle name="표준 5 2 2 2 2 5 2 3 9" xfId="41651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4"/>
    <cellStyle name="표준 5 2 2 2 2 5 2 4 2 2 4" xfId="48307"/>
    <cellStyle name="표준 5 2 2 2 2 5 2 4 2 3" xfId="19547"/>
    <cellStyle name="표준 5 2 2 2 2 5 2 4 2 4" xfId="23709"/>
    <cellStyle name="표준 5 2 2 2 2 5 2 4 2 5" xfId="27807"/>
    <cellStyle name="표준 5 2 2 2 2 5 2 4 2 6" xfId="36018"/>
    <cellStyle name="표준 5 2 2 2 2 5 2 4 2 7" xfId="44211"/>
    <cellStyle name="표준 5 2 2 2 2 5 2 4 3" xfId="9147"/>
    <cellStyle name="표준 5 2 2 2 2 5 2 4 3 2" xfId="29855"/>
    <cellStyle name="표준 5 2 2 2 2 5 2 4 3 3" xfId="38066"/>
    <cellStyle name="표준 5 2 2 2 2 5 2 4 3 4" xfId="46259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70"/>
    <cellStyle name="표준 5 2 2 2 2 5 2 4 9" xfId="42163"/>
    <cellStyle name="표준 5 2 2 2 2 5 2 5" xfId="9659"/>
    <cellStyle name="표준 5 2 2 2 2 5 2 5 2" xfId="13771"/>
    <cellStyle name="표준 5 2 2 2 2 5 2 5 2 2" xfId="30367"/>
    <cellStyle name="표준 5 2 2 2 2 5 2 5 2 3" xfId="38578"/>
    <cellStyle name="표준 5 2 2 2 2 5 2 5 2 4" xfId="46771"/>
    <cellStyle name="표준 5 2 2 2 2 5 2 5 3" xfId="18011"/>
    <cellStyle name="표준 5 2 2 2 2 5 2 5 4" xfId="22173"/>
    <cellStyle name="표준 5 2 2 2 2 5 2 5 5" xfId="26271"/>
    <cellStyle name="표준 5 2 2 2 2 5 2 5 6" xfId="34482"/>
    <cellStyle name="표준 5 2 2 2 2 5 2 5 7" xfId="42675"/>
    <cellStyle name="표준 5 2 2 2 2 5 2 6" xfId="7611"/>
    <cellStyle name="표준 5 2 2 2 2 5 2 6 2" xfId="28319"/>
    <cellStyle name="표준 5 2 2 2 2 5 2 6 3" xfId="36530"/>
    <cellStyle name="표준 5 2 2 2 2 5 2 6 4" xfId="44723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4"/>
    <cellStyle name="표준 5 2 2 2 2 5 3 2 2 4" xfId="47027"/>
    <cellStyle name="표준 5 2 2 2 2 5 3 2 3" xfId="18267"/>
    <cellStyle name="표준 5 2 2 2 2 5 3 2 4" xfId="22429"/>
    <cellStyle name="표준 5 2 2 2 2 5 3 2 5" xfId="26527"/>
    <cellStyle name="표준 5 2 2 2 2 5 3 2 6" xfId="34738"/>
    <cellStyle name="표준 5 2 2 2 2 5 3 2 7" xfId="42931"/>
    <cellStyle name="표준 5 2 2 2 2 5 3 3" xfId="7867"/>
    <cellStyle name="표준 5 2 2 2 2 5 3 3 2" xfId="28575"/>
    <cellStyle name="표준 5 2 2 2 2 5 3 3 3" xfId="36786"/>
    <cellStyle name="표준 5 2 2 2 2 5 3 3 4" xfId="44979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90"/>
    <cellStyle name="표준 5 2 2 2 2 5 3 9" xfId="40883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6"/>
    <cellStyle name="표준 5 2 2 2 2 5 4 2 2 4" xfId="47539"/>
    <cellStyle name="표준 5 2 2 2 2 5 4 2 3" xfId="18779"/>
    <cellStyle name="표준 5 2 2 2 2 5 4 2 4" xfId="22941"/>
    <cellStyle name="표준 5 2 2 2 2 5 4 2 5" xfId="27039"/>
    <cellStyle name="표준 5 2 2 2 2 5 4 2 6" xfId="35250"/>
    <cellStyle name="표준 5 2 2 2 2 5 4 2 7" xfId="43443"/>
    <cellStyle name="표준 5 2 2 2 2 5 4 3" xfId="8379"/>
    <cellStyle name="표준 5 2 2 2 2 5 4 3 2" xfId="29087"/>
    <cellStyle name="표준 5 2 2 2 2 5 4 3 3" xfId="37298"/>
    <cellStyle name="표준 5 2 2 2 2 5 4 3 4" xfId="45491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2"/>
    <cellStyle name="표준 5 2 2 2 2 5 4 9" xfId="41395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8"/>
    <cellStyle name="표준 5 2 2 2 2 5 5 2 2 4" xfId="48051"/>
    <cellStyle name="표준 5 2 2 2 2 5 5 2 3" xfId="19291"/>
    <cellStyle name="표준 5 2 2 2 2 5 5 2 4" xfId="23453"/>
    <cellStyle name="표준 5 2 2 2 2 5 5 2 5" xfId="27551"/>
    <cellStyle name="표준 5 2 2 2 2 5 5 2 6" xfId="35762"/>
    <cellStyle name="표준 5 2 2 2 2 5 5 2 7" xfId="43955"/>
    <cellStyle name="표준 5 2 2 2 2 5 5 3" xfId="8891"/>
    <cellStyle name="표준 5 2 2 2 2 5 5 3 2" xfId="29599"/>
    <cellStyle name="표준 5 2 2 2 2 5 5 3 3" xfId="37810"/>
    <cellStyle name="표준 5 2 2 2 2 5 5 3 4" xfId="46003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4"/>
    <cellStyle name="표준 5 2 2 2 2 5 5 9" xfId="41907"/>
    <cellStyle name="표준 5 2 2 2 2 5 6" xfId="9403"/>
    <cellStyle name="표준 5 2 2 2 2 5 6 2" xfId="13515"/>
    <cellStyle name="표준 5 2 2 2 2 5 6 2 2" xfId="30111"/>
    <cellStyle name="표준 5 2 2 2 2 5 6 2 3" xfId="38322"/>
    <cellStyle name="표준 5 2 2 2 2 5 6 2 4" xfId="46515"/>
    <cellStyle name="표준 5 2 2 2 2 5 6 3" xfId="17755"/>
    <cellStyle name="표준 5 2 2 2 2 5 6 4" xfId="21917"/>
    <cellStyle name="표준 5 2 2 2 2 5 6 5" xfId="26015"/>
    <cellStyle name="표준 5 2 2 2 2 5 6 6" xfId="34226"/>
    <cellStyle name="표준 5 2 2 2 2 5 6 7" xfId="42419"/>
    <cellStyle name="표준 5 2 2 2 2 5 7" xfId="7355"/>
    <cellStyle name="표준 5 2 2 2 2 5 7 2" xfId="28063"/>
    <cellStyle name="표준 5 2 2 2 2 5 7 3" xfId="36274"/>
    <cellStyle name="표준 5 2 2 2 2 5 7 4" xfId="44467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6"/>
    <cellStyle name="표준 5 2 2 2 2 6 12" xfId="40499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2"/>
    <cellStyle name="표준 5 2 2 2 2 6 2 2 2 4" xfId="47155"/>
    <cellStyle name="표준 5 2 2 2 2 6 2 2 3" xfId="18395"/>
    <cellStyle name="표준 5 2 2 2 2 6 2 2 4" xfId="22557"/>
    <cellStyle name="표준 5 2 2 2 2 6 2 2 5" xfId="26655"/>
    <cellStyle name="표준 5 2 2 2 2 6 2 2 6" xfId="34866"/>
    <cellStyle name="표준 5 2 2 2 2 6 2 2 7" xfId="43059"/>
    <cellStyle name="표준 5 2 2 2 2 6 2 3" xfId="7995"/>
    <cellStyle name="표준 5 2 2 2 2 6 2 3 2" xfId="28703"/>
    <cellStyle name="표준 5 2 2 2 2 6 2 3 3" xfId="36914"/>
    <cellStyle name="표준 5 2 2 2 2 6 2 3 4" xfId="45107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8"/>
    <cellStyle name="표준 5 2 2 2 2 6 2 9" xfId="41011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4"/>
    <cellStyle name="표준 5 2 2 2 2 6 3 2 2 4" xfId="47667"/>
    <cellStyle name="표준 5 2 2 2 2 6 3 2 3" xfId="18907"/>
    <cellStyle name="표준 5 2 2 2 2 6 3 2 4" xfId="23069"/>
    <cellStyle name="표준 5 2 2 2 2 6 3 2 5" xfId="27167"/>
    <cellStyle name="표준 5 2 2 2 2 6 3 2 6" xfId="35378"/>
    <cellStyle name="표준 5 2 2 2 2 6 3 2 7" xfId="43571"/>
    <cellStyle name="표준 5 2 2 2 2 6 3 3" xfId="8507"/>
    <cellStyle name="표준 5 2 2 2 2 6 3 3 2" xfId="29215"/>
    <cellStyle name="표준 5 2 2 2 2 6 3 3 3" xfId="37426"/>
    <cellStyle name="표준 5 2 2 2 2 6 3 3 4" xfId="45619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30"/>
    <cellStyle name="표준 5 2 2 2 2 6 3 9" xfId="41523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6"/>
    <cellStyle name="표준 5 2 2 2 2 6 4 2 2 4" xfId="48179"/>
    <cellStyle name="표준 5 2 2 2 2 6 4 2 3" xfId="19419"/>
    <cellStyle name="표준 5 2 2 2 2 6 4 2 4" xfId="23581"/>
    <cellStyle name="표준 5 2 2 2 2 6 4 2 5" xfId="27679"/>
    <cellStyle name="표준 5 2 2 2 2 6 4 2 6" xfId="35890"/>
    <cellStyle name="표준 5 2 2 2 2 6 4 2 7" xfId="44083"/>
    <cellStyle name="표준 5 2 2 2 2 6 4 3" xfId="9019"/>
    <cellStyle name="표준 5 2 2 2 2 6 4 3 2" xfId="29727"/>
    <cellStyle name="표준 5 2 2 2 2 6 4 3 3" xfId="37938"/>
    <cellStyle name="표준 5 2 2 2 2 6 4 3 4" xfId="46131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2"/>
    <cellStyle name="표준 5 2 2 2 2 6 4 9" xfId="42035"/>
    <cellStyle name="표준 5 2 2 2 2 6 5" xfId="9531"/>
    <cellStyle name="표준 5 2 2 2 2 6 5 2" xfId="13643"/>
    <cellStyle name="표준 5 2 2 2 2 6 5 2 2" xfId="30239"/>
    <cellStyle name="표준 5 2 2 2 2 6 5 2 3" xfId="38450"/>
    <cellStyle name="표준 5 2 2 2 2 6 5 2 4" xfId="46643"/>
    <cellStyle name="표준 5 2 2 2 2 6 5 3" xfId="17883"/>
    <cellStyle name="표준 5 2 2 2 2 6 5 4" xfId="22045"/>
    <cellStyle name="표준 5 2 2 2 2 6 5 5" xfId="26143"/>
    <cellStyle name="표준 5 2 2 2 2 6 5 6" xfId="34354"/>
    <cellStyle name="표준 5 2 2 2 2 6 5 7" xfId="42547"/>
    <cellStyle name="표준 5 2 2 2 2 6 6" xfId="7483"/>
    <cellStyle name="표준 5 2 2 2 2 6 6 2" xfId="28191"/>
    <cellStyle name="표준 5 2 2 2 2 6 6 3" xfId="36402"/>
    <cellStyle name="표준 5 2 2 2 2 6 6 4" xfId="44595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6"/>
    <cellStyle name="표준 5 2 2 2 2 7 2 2 4" xfId="46899"/>
    <cellStyle name="표준 5 2 2 2 2 7 2 3" xfId="18139"/>
    <cellStyle name="표준 5 2 2 2 2 7 2 4" xfId="22301"/>
    <cellStyle name="표준 5 2 2 2 2 7 2 5" xfId="26399"/>
    <cellStyle name="표준 5 2 2 2 2 7 2 6" xfId="34610"/>
    <cellStyle name="표준 5 2 2 2 2 7 2 7" xfId="42803"/>
    <cellStyle name="표준 5 2 2 2 2 7 3" xfId="7739"/>
    <cellStyle name="표준 5 2 2 2 2 7 3 2" xfId="28447"/>
    <cellStyle name="표준 5 2 2 2 2 7 3 3" xfId="36658"/>
    <cellStyle name="표준 5 2 2 2 2 7 3 4" xfId="44851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2"/>
    <cellStyle name="표준 5 2 2 2 2 7 9" xfId="40755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8"/>
    <cellStyle name="표준 5 2 2 2 2 8 2 2 4" xfId="47411"/>
    <cellStyle name="표준 5 2 2 2 2 8 2 3" xfId="18651"/>
    <cellStyle name="표준 5 2 2 2 2 8 2 4" xfId="22813"/>
    <cellStyle name="표준 5 2 2 2 2 8 2 5" xfId="26911"/>
    <cellStyle name="표준 5 2 2 2 2 8 2 6" xfId="35122"/>
    <cellStyle name="표준 5 2 2 2 2 8 2 7" xfId="43315"/>
    <cellStyle name="표준 5 2 2 2 2 8 3" xfId="8251"/>
    <cellStyle name="표준 5 2 2 2 2 8 3 2" xfId="28959"/>
    <cellStyle name="표준 5 2 2 2 2 8 3 3" xfId="37170"/>
    <cellStyle name="표준 5 2 2 2 2 8 3 4" xfId="45363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4"/>
    <cellStyle name="표준 5 2 2 2 2 8 9" xfId="41267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30"/>
    <cellStyle name="표준 5 2 2 2 2 9 2 2 4" xfId="47923"/>
    <cellStyle name="표준 5 2 2 2 2 9 2 3" xfId="19163"/>
    <cellStyle name="표준 5 2 2 2 2 9 2 4" xfId="23325"/>
    <cellStyle name="표준 5 2 2 2 2 9 2 5" xfId="27423"/>
    <cellStyle name="표준 5 2 2 2 2 9 2 6" xfId="35634"/>
    <cellStyle name="표준 5 2 2 2 2 9 2 7" xfId="43827"/>
    <cellStyle name="표준 5 2 2 2 2 9 3" xfId="8763"/>
    <cellStyle name="표준 5 2 2 2 2 9 3 2" xfId="29471"/>
    <cellStyle name="표준 5 2 2 2 2 9 3 3" xfId="37682"/>
    <cellStyle name="표준 5 2 2 2 2 9 3 4" xfId="45875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6"/>
    <cellStyle name="표준 5 2 2 2 2 9 9" xfId="41779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4"/>
    <cellStyle name="표준 5 2 2 2 3 10 4" xfId="44347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8"/>
    <cellStyle name="표준 5 2 2 2 3 18" xfId="40251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90"/>
    <cellStyle name="표준 5 2 2 2 3 2 17" xfId="40283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4"/>
    <cellStyle name="표준 5 2 2 2 3 2 2 14" xfId="40347"/>
    <cellStyle name="표준 5 2 2 2 3 2 2 2" xfId="603"/>
    <cellStyle name="표준 5 2 2 2 3 2 2 2 10" xfId="19973"/>
    <cellStyle name="표준 5 2 2 2 3 2 2 2 11" xfId="24071"/>
    <cellStyle name="표준 5 2 2 2 3 2 2 2 12" xfId="32282"/>
    <cellStyle name="표준 5 2 2 2 3 2 2 2 13" xfId="40475"/>
    <cellStyle name="표준 5 2 2 2 3 2 2 2 2" xfId="859"/>
    <cellStyle name="표준 5 2 2 2 3 2 2 2 2 10" xfId="24327"/>
    <cellStyle name="표준 5 2 2 2 3 2 2 2 2 11" xfId="32538"/>
    <cellStyle name="표준 5 2 2 2 3 2 2 2 2 12" xfId="40731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4"/>
    <cellStyle name="표준 5 2 2 2 3 2 2 2 2 2 2 2 4" xfId="47387"/>
    <cellStyle name="표준 5 2 2 2 3 2 2 2 2 2 2 3" xfId="18627"/>
    <cellStyle name="표준 5 2 2 2 3 2 2 2 2 2 2 4" xfId="22789"/>
    <cellStyle name="표준 5 2 2 2 3 2 2 2 2 2 2 5" xfId="26887"/>
    <cellStyle name="표준 5 2 2 2 3 2 2 2 2 2 2 6" xfId="35098"/>
    <cellStyle name="표준 5 2 2 2 3 2 2 2 2 2 2 7" xfId="43291"/>
    <cellStyle name="표준 5 2 2 2 3 2 2 2 2 2 3" xfId="8227"/>
    <cellStyle name="표준 5 2 2 2 3 2 2 2 2 2 3 2" xfId="28935"/>
    <cellStyle name="표준 5 2 2 2 3 2 2 2 2 2 3 3" xfId="37146"/>
    <cellStyle name="표준 5 2 2 2 3 2 2 2 2 2 3 4" xfId="45339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50"/>
    <cellStyle name="표준 5 2 2 2 3 2 2 2 2 2 9" xfId="41243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6"/>
    <cellStyle name="표준 5 2 2 2 3 2 2 2 2 3 2 2 4" xfId="47899"/>
    <cellStyle name="표준 5 2 2 2 3 2 2 2 2 3 2 3" xfId="19139"/>
    <cellStyle name="표준 5 2 2 2 3 2 2 2 2 3 2 4" xfId="23301"/>
    <cellStyle name="표준 5 2 2 2 3 2 2 2 2 3 2 5" xfId="27399"/>
    <cellStyle name="표준 5 2 2 2 3 2 2 2 2 3 2 6" xfId="35610"/>
    <cellStyle name="표준 5 2 2 2 3 2 2 2 2 3 2 7" xfId="43803"/>
    <cellStyle name="표준 5 2 2 2 3 2 2 2 2 3 3" xfId="8739"/>
    <cellStyle name="표준 5 2 2 2 3 2 2 2 2 3 3 2" xfId="29447"/>
    <cellStyle name="표준 5 2 2 2 3 2 2 2 2 3 3 3" xfId="37658"/>
    <cellStyle name="표준 5 2 2 2 3 2 2 2 2 3 3 4" xfId="45851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2"/>
    <cellStyle name="표준 5 2 2 2 3 2 2 2 2 3 9" xfId="41755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8"/>
    <cellStyle name="표준 5 2 2 2 3 2 2 2 2 4 2 2 4" xfId="48411"/>
    <cellStyle name="표준 5 2 2 2 3 2 2 2 2 4 2 3" xfId="19651"/>
    <cellStyle name="표준 5 2 2 2 3 2 2 2 2 4 2 4" xfId="23813"/>
    <cellStyle name="표준 5 2 2 2 3 2 2 2 2 4 2 5" xfId="27911"/>
    <cellStyle name="표준 5 2 2 2 3 2 2 2 2 4 2 6" xfId="36122"/>
    <cellStyle name="표준 5 2 2 2 3 2 2 2 2 4 2 7" xfId="44315"/>
    <cellStyle name="표준 5 2 2 2 3 2 2 2 2 4 3" xfId="9251"/>
    <cellStyle name="표준 5 2 2 2 3 2 2 2 2 4 3 2" xfId="29959"/>
    <cellStyle name="표준 5 2 2 2 3 2 2 2 2 4 3 3" xfId="38170"/>
    <cellStyle name="표준 5 2 2 2 3 2 2 2 2 4 3 4" xfId="46363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4"/>
    <cellStyle name="표준 5 2 2 2 3 2 2 2 2 4 9" xfId="42267"/>
    <cellStyle name="표준 5 2 2 2 3 2 2 2 2 5" xfId="9763"/>
    <cellStyle name="표준 5 2 2 2 3 2 2 2 2 5 2" xfId="13875"/>
    <cellStyle name="표준 5 2 2 2 3 2 2 2 2 5 2 2" xfId="30471"/>
    <cellStyle name="표준 5 2 2 2 3 2 2 2 2 5 2 3" xfId="38682"/>
    <cellStyle name="표준 5 2 2 2 3 2 2 2 2 5 2 4" xfId="46875"/>
    <cellStyle name="표준 5 2 2 2 3 2 2 2 2 5 3" xfId="18115"/>
    <cellStyle name="표준 5 2 2 2 3 2 2 2 2 5 4" xfId="22277"/>
    <cellStyle name="표준 5 2 2 2 3 2 2 2 2 5 5" xfId="26375"/>
    <cellStyle name="표준 5 2 2 2 3 2 2 2 2 5 6" xfId="34586"/>
    <cellStyle name="표준 5 2 2 2 3 2 2 2 2 5 7" xfId="42779"/>
    <cellStyle name="표준 5 2 2 2 3 2 2 2 2 6" xfId="7715"/>
    <cellStyle name="표준 5 2 2 2 3 2 2 2 2 6 2" xfId="28423"/>
    <cellStyle name="표준 5 2 2 2 3 2 2 2 2 6 3" xfId="36634"/>
    <cellStyle name="표준 5 2 2 2 3 2 2 2 2 6 4" xfId="44827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8"/>
    <cellStyle name="표준 5 2 2 2 3 2 2 2 3 2 2 4" xfId="47131"/>
    <cellStyle name="표준 5 2 2 2 3 2 2 2 3 2 3" xfId="18371"/>
    <cellStyle name="표준 5 2 2 2 3 2 2 2 3 2 4" xfId="22533"/>
    <cellStyle name="표준 5 2 2 2 3 2 2 2 3 2 5" xfId="26631"/>
    <cellStyle name="표준 5 2 2 2 3 2 2 2 3 2 6" xfId="34842"/>
    <cellStyle name="표준 5 2 2 2 3 2 2 2 3 2 7" xfId="43035"/>
    <cellStyle name="표준 5 2 2 2 3 2 2 2 3 3" xfId="7971"/>
    <cellStyle name="표준 5 2 2 2 3 2 2 2 3 3 2" xfId="28679"/>
    <cellStyle name="표준 5 2 2 2 3 2 2 2 3 3 3" xfId="36890"/>
    <cellStyle name="표준 5 2 2 2 3 2 2 2 3 3 4" xfId="45083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4"/>
    <cellStyle name="표준 5 2 2 2 3 2 2 2 3 9" xfId="40987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50"/>
    <cellStyle name="표준 5 2 2 2 3 2 2 2 4 2 2 4" xfId="47643"/>
    <cellStyle name="표준 5 2 2 2 3 2 2 2 4 2 3" xfId="18883"/>
    <cellStyle name="표준 5 2 2 2 3 2 2 2 4 2 4" xfId="23045"/>
    <cellStyle name="표준 5 2 2 2 3 2 2 2 4 2 5" xfId="27143"/>
    <cellStyle name="표준 5 2 2 2 3 2 2 2 4 2 6" xfId="35354"/>
    <cellStyle name="표준 5 2 2 2 3 2 2 2 4 2 7" xfId="43547"/>
    <cellStyle name="표준 5 2 2 2 3 2 2 2 4 3" xfId="8483"/>
    <cellStyle name="표준 5 2 2 2 3 2 2 2 4 3 2" xfId="29191"/>
    <cellStyle name="표준 5 2 2 2 3 2 2 2 4 3 3" xfId="37402"/>
    <cellStyle name="표준 5 2 2 2 3 2 2 2 4 3 4" xfId="45595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6"/>
    <cellStyle name="표준 5 2 2 2 3 2 2 2 4 9" xfId="41499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2"/>
    <cellStyle name="표준 5 2 2 2 3 2 2 2 5 2 2 4" xfId="48155"/>
    <cellStyle name="표준 5 2 2 2 3 2 2 2 5 2 3" xfId="19395"/>
    <cellStyle name="표준 5 2 2 2 3 2 2 2 5 2 4" xfId="23557"/>
    <cellStyle name="표준 5 2 2 2 3 2 2 2 5 2 5" xfId="27655"/>
    <cellStyle name="표준 5 2 2 2 3 2 2 2 5 2 6" xfId="35866"/>
    <cellStyle name="표준 5 2 2 2 3 2 2 2 5 2 7" xfId="44059"/>
    <cellStyle name="표준 5 2 2 2 3 2 2 2 5 3" xfId="8995"/>
    <cellStyle name="표준 5 2 2 2 3 2 2 2 5 3 2" xfId="29703"/>
    <cellStyle name="표준 5 2 2 2 3 2 2 2 5 3 3" xfId="37914"/>
    <cellStyle name="표준 5 2 2 2 3 2 2 2 5 3 4" xfId="46107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8"/>
    <cellStyle name="표준 5 2 2 2 3 2 2 2 5 9" xfId="42011"/>
    <cellStyle name="표준 5 2 2 2 3 2 2 2 6" xfId="9507"/>
    <cellStyle name="표준 5 2 2 2 3 2 2 2 6 2" xfId="13619"/>
    <cellStyle name="표준 5 2 2 2 3 2 2 2 6 2 2" xfId="30215"/>
    <cellStyle name="표준 5 2 2 2 3 2 2 2 6 2 3" xfId="38426"/>
    <cellStyle name="표준 5 2 2 2 3 2 2 2 6 2 4" xfId="46619"/>
    <cellStyle name="표준 5 2 2 2 3 2 2 2 6 3" xfId="17859"/>
    <cellStyle name="표준 5 2 2 2 3 2 2 2 6 4" xfId="22021"/>
    <cellStyle name="표준 5 2 2 2 3 2 2 2 6 5" xfId="26119"/>
    <cellStyle name="표준 5 2 2 2 3 2 2 2 6 6" xfId="34330"/>
    <cellStyle name="표준 5 2 2 2 3 2 2 2 6 7" xfId="42523"/>
    <cellStyle name="표준 5 2 2 2 3 2 2 2 7" xfId="7459"/>
    <cellStyle name="표준 5 2 2 2 3 2 2 2 7 2" xfId="28167"/>
    <cellStyle name="표준 5 2 2 2 3 2 2 2 7 3" xfId="36378"/>
    <cellStyle name="표준 5 2 2 2 3 2 2 2 7 4" xfId="44571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10"/>
    <cellStyle name="표준 5 2 2 2 3 2 2 3 12" xfId="40603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6"/>
    <cellStyle name="표준 5 2 2 2 3 2 2 3 2 2 2 4" xfId="47259"/>
    <cellStyle name="표준 5 2 2 2 3 2 2 3 2 2 3" xfId="18499"/>
    <cellStyle name="표준 5 2 2 2 3 2 2 3 2 2 4" xfId="22661"/>
    <cellStyle name="표준 5 2 2 2 3 2 2 3 2 2 5" xfId="26759"/>
    <cellStyle name="표준 5 2 2 2 3 2 2 3 2 2 6" xfId="34970"/>
    <cellStyle name="표준 5 2 2 2 3 2 2 3 2 2 7" xfId="43163"/>
    <cellStyle name="표준 5 2 2 2 3 2 2 3 2 3" xfId="8099"/>
    <cellStyle name="표준 5 2 2 2 3 2 2 3 2 3 2" xfId="28807"/>
    <cellStyle name="표준 5 2 2 2 3 2 2 3 2 3 3" xfId="37018"/>
    <cellStyle name="표준 5 2 2 2 3 2 2 3 2 3 4" xfId="45211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2"/>
    <cellStyle name="표준 5 2 2 2 3 2 2 3 2 9" xfId="41115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8"/>
    <cellStyle name="표준 5 2 2 2 3 2 2 3 3 2 2 4" xfId="47771"/>
    <cellStyle name="표준 5 2 2 2 3 2 2 3 3 2 3" xfId="19011"/>
    <cellStyle name="표준 5 2 2 2 3 2 2 3 3 2 4" xfId="23173"/>
    <cellStyle name="표준 5 2 2 2 3 2 2 3 3 2 5" xfId="27271"/>
    <cellStyle name="표준 5 2 2 2 3 2 2 3 3 2 6" xfId="35482"/>
    <cellStyle name="표준 5 2 2 2 3 2 2 3 3 2 7" xfId="43675"/>
    <cellStyle name="표준 5 2 2 2 3 2 2 3 3 3" xfId="8611"/>
    <cellStyle name="표준 5 2 2 2 3 2 2 3 3 3 2" xfId="29319"/>
    <cellStyle name="표준 5 2 2 2 3 2 2 3 3 3 3" xfId="37530"/>
    <cellStyle name="표준 5 2 2 2 3 2 2 3 3 3 4" xfId="45723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4"/>
    <cellStyle name="표준 5 2 2 2 3 2 2 3 3 9" xfId="41627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90"/>
    <cellStyle name="표준 5 2 2 2 3 2 2 3 4 2 2 4" xfId="48283"/>
    <cellStyle name="표준 5 2 2 2 3 2 2 3 4 2 3" xfId="19523"/>
    <cellStyle name="표준 5 2 2 2 3 2 2 3 4 2 4" xfId="23685"/>
    <cellStyle name="표준 5 2 2 2 3 2 2 3 4 2 5" xfId="27783"/>
    <cellStyle name="표준 5 2 2 2 3 2 2 3 4 2 6" xfId="35994"/>
    <cellStyle name="표준 5 2 2 2 3 2 2 3 4 2 7" xfId="44187"/>
    <cellStyle name="표준 5 2 2 2 3 2 2 3 4 3" xfId="9123"/>
    <cellStyle name="표준 5 2 2 2 3 2 2 3 4 3 2" xfId="29831"/>
    <cellStyle name="표준 5 2 2 2 3 2 2 3 4 3 3" xfId="38042"/>
    <cellStyle name="표준 5 2 2 2 3 2 2 3 4 3 4" xfId="46235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6"/>
    <cellStyle name="표준 5 2 2 2 3 2 2 3 4 9" xfId="42139"/>
    <cellStyle name="표준 5 2 2 2 3 2 2 3 5" xfId="9635"/>
    <cellStyle name="표준 5 2 2 2 3 2 2 3 5 2" xfId="13747"/>
    <cellStyle name="표준 5 2 2 2 3 2 2 3 5 2 2" xfId="30343"/>
    <cellStyle name="표준 5 2 2 2 3 2 2 3 5 2 3" xfId="38554"/>
    <cellStyle name="표준 5 2 2 2 3 2 2 3 5 2 4" xfId="46747"/>
    <cellStyle name="표준 5 2 2 2 3 2 2 3 5 3" xfId="17987"/>
    <cellStyle name="표준 5 2 2 2 3 2 2 3 5 4" xfId="22149"/>
    <cellStyle name="표준 5 2 2 2 3 2 2 3 5 5" xfId="26247"/>
    <cellStyle name="표준 5 2 2 2 3 2 2 3 5 6" xfId="34458"/>
    <cellStyle name="표준 5 2 2 2 3 2 2 3 5 7" xfId="42651"/>
    <cellStyle name="표준 5 2 2 2 3 2 2 3 6" xfId="7587"/>
    <cellStyle name="표준 5 2 2 2 3 2 2 3 6 2" xfId="28295"/>
    <cellStyle name="표준 5 2 2 2 3 2 2 3 6 3" xfId="36506"/>
    <cellStyle name="표준 5 2 2 2 3 2 2 3 6 4" xfId="44699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10"/>
    <cellStyle name="표준 5 2 2 2 3 2 2 4 2 2 4" xfId="47003"/>
    <cellStyle name="표준 5 2 2 2 3 2 2 4 2 3" xfId="18243"/>
    <cellStyle name="표준 5 2 2 2 3 2 2 4 2 4" xfId="22405"/>
    <cellStyle name="표준 5 2 2 2 3 2 2 4 2 5" xfId="26503"/>
    <cellStyle name="표준 5 2 2 2 3 2 2 4 2 6" xfId="34714"/>
    <cellStyle name="표준 5 2 2 2 3 2 2 4 2 7" xfId="42907"/>
    <cellStyle name="표준 5 2 2 2 3 2 2 4 3" xfId="7843"/>
    <cellStyle name="표준 5 2 2 2 3 2 2 4 3 2" xfId="28551"/>
    <cellStyle name="표준 5 2 2 2 3 2 2 4 3 3" xfId="36762"/>
    <cellStyle name="표준 5 2 2 2 3 2 2 4 3 4" xfId="44955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6"/>
    <cellStyle name="표준 5 2 2 2 3 2 2 4 9" xfId="40859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2"/>
    <cellStyle name="표준 5 2 2 2 3 2 2 5 2 2 4" xfId="47515"/>
    <cellStyle name="표준 5 2 2 2 3 2 2 5 2 3" xfId="18755"/>
    <cellStyle name="표준 5 2 2 2 3 2 2 5 2 4" xfId="22917"/>
    <cellStyle name="표준 5 2 2 2 3 2 2 5 2 5" xfId="27015"/>
    <cellStyle name="표준 5 2 2 2 3 2 2 5 2 6" xfId="35226"/>
    <cellStyle name="표준 5 2 2 2 3 2 2 5 2 7" xfId="43419"/>
    <cellStyle name="표준 5 2 2 2 3 2 2 5 3" xfId="8355"/>
    <cellStyle name="표준 5 2 2 2 3 2 2 5 3 2" xfId="29063"/>
    <cellStyle name="표준 5 2 2 2 3 2 2 5 3 3" xfId="37274"/>
    <cellStyle name="표준 5 2 2 2 3 2 2 5 3 4" xfId="45467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8"/>
    <cellStyle name="표준 5 2 2 2 3 2 2 5 9" xfId="41371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4"/>
    <cellStyle name="표준 5 2 2 2 3 2 2 6 2 2 4" xfId="48027"/>
    <cellStyle name="표준 5 2 2 2 3 2 2 6 2 3" xfId="19267"/>
    <cellStyle name="표준 5 2 2 2 3 2 2 6 2 4" xfId="23429"/>
    <cellStyle name="표준 5 2 2 2 3 2 2 6 2 5" xfId="27527"/>
    <cellStyle name="표준 5 2 2 2 3 2 2 6 2 6" xfId="35738"/>
    <cellStyle name="표준 5 2 2 2 3 2 2 6 2 7" xfId="43931"/>
    <cellStyle name="표준 5 2 2 2 3 2 2 6 3" xfId="8867"/>
    <cellStyle name="표준 5 2 2 2 3 2 2 6 3 2" xfId="29575"/>
    <cellStyle name="표준 5 2 2 2 3 2 2 6 3 3" xfId="37786"/>
    <cellStyle name="표준 5 2 2 2 3 2 2 6 3 4" xfId="45979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90"/>
    <cellStyle name="표준 5 2 2 2 3 2 2 6 9" xfId="41883"/>
    <cellStyle name="표준 5 2 2 2 3 2 2 7" xfId="9379"/>
    <cellStyle name="표준 5 2 2 2 3 2 2 7 2" xfId="13491"/>
    <cellStyle name="표준 5 2 2 2 3 2 2 7 2 2" xfId="30087"/>
    <cellStyle name="표준 5 2 2 2 3 2 2 7 2 3" xfId="38298"/>
    <cellStyle name="표준 5 2 2 2 3 2 2 7 2 4" xfId="46491"/>
    <cellStyle name="표준 5 2 2 2 3 2 2 7 3" xfId="17731"/>
    <cellStyle name="표준 5 2 2 2 3 2 2 7 4" xfId="21893"/>
    <cellStyle name="표준 5 2 2 2 3 2 2 7 5" xfId="25991"/>
    <cellStyle name="표준 5 2 2 2 3 2 2 7 6" xfId="34202"/>
    <cellStyle name="표준 5 2 2 2 3 2 2 7 7" xfId="42395"/>
    <cellStyle name="표준 5 2 2 2 3 2 2 8" xfId="7331"/>
    <cellStyle name="표준 5 2 2 2 3 2 2 8 2" xfId="28039"/>
    <cellStyle name="표준 5 2 2 2 3 2 2 8 3" xfId="36250"/>
    <cellStyle name="표준 5 2 2 2 3 2 2 8 4" xfId="44443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8"/>
    <cellStyle name="표준 5 2 2 2 3 2 3 13" xfId="40411"/>
    <cellStyle name="표준 5 2 2 2 3 2 3 2" xfId="795"/>
    <cellStyle name="표준 5 2 2 2 3 2 3 2 10" xfId="24263"/>
    <cellStyle name="표준 5 2 2 2 3 2 3 2 11" xfId="32474"/>
    <cellStyle name="표준 5 2 2 2 3 2 3 2 12" xfId="40667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30"/>
    <cellStyle name="표준 5 2 2 2 3 2 3 2 2 2 2 4" xfId="47323"/>
    <cellStyle name="표준 5 2 2 2 3 2 3 2 2 2 3" xfId="18563"/>
    <cellStyle name="표준 5 2 2 2 3 2 3 2 2 2 4" xfId="22725"/>
    <cellStyle name="표준 5 2 2 2 3 2 3 2 2 2 5" xfId="26823"/>
    <cellStyle name="표준 5 2 2 2 3 2 3 2 2 2 6" xfId="35034"/>
    <cellStyle name="표준 5 2 2 2 3 2 3 2 2 2 7" xfId="43227"/>
    <cellStyle name="표준 5 2 2 2 3 2 3 2 2 3" xfId="8163"/>
    <cellStyle name="표준 5 2 2 2 3 2 3 2 2 3 2" xfId="28871"/>
    <cellStyle name="표준 5 2 2 2 3 2 3 2 2 3 3" xfId="37082"/>
    <cellStyle name="표준 5 2 2 2 3 2 3 2 2 3 4" xfId="45275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6"/>
    <cellStyle name="표준 5 2 2 2 3 2 3 2 2 9" xfId="41179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2"/>
    <cellStyle name="표준 5 2 2 2 3 2 3 2 3 2 2 4" xfId="47835"/>
    <cellStyle name="표준 5 2 2 2 3 2 3 2 3 2 3" xfId="19075"/>
    <cellStyle name="표준 5 2 2 2 3 2 3 2 3 2 4" xfId="23237"/>
    <cellStyle name="표준 5 2 2 2 3 2 3 2 3 2 5" xfId="27335"/>
    <cellStyle name="표준 5 2 2 2 3 2 3 2 3 2 6" xfId="35546"/>
    <cellStyle name="표준 5 2 2 2 3 2 3 2 3 2 7" xfId="43739"/>
    <cellStyle name="표준 5 2 2 2 3 2 3 2 3 3" xfId="8675"/>
    <cellStyle name="표준 5 2 2 2 3 2 3 2 3 3 2" xfId="29383"/>
    <cellStyle name="표준 5 2 2 2 3 2 3 2 3 3 3" xfId="37594"/>
    <cellStyle name="표준 5 2 2 2 3 2 3 2 3 3 4" xfId="45787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8"/>
    <cellStyle name="표준 5 2 2 2 3 2 3 2 3 9" xfId="41691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4"/>
    <cellStyle name="표준 5 2 2 2 3 2 3 2 4 2 2 4" xfId="48347"/>
    <cellStyle name="표준 5 2 2 2 3 2 3 2 4 2 3" xfId="19587"/>
    <cellStyle name="표준 5 2 2 2 3 2 3 2 4 2 4" xfId="23749"/>
    <cellStyle name="표준 5 2 2 2 3 2 3 2 4 2 5" xfId="27847"/>
    <cellStyle name="표준 5 2 2 2 3 2 3 2 4 2 6" xfId="36058"/>
    <cellStyle name="표준 5 2 2 2 3 2 3 2 4 2 7" xfId="44251"/>
    <cellStyle name="표준 5 2 2 2 3 2 3 2 4 3" xfId="9187"/>
    <cellStyle name="표준 5 2 2 2 3 2 3 2 4 3 2" xfId="29895"/>
    <cellStyle name="표준 5 2 2 2 3 2 3 2 4 3 3" xfId="38106"/>
    <cellStyle name="표준 5 2 2 2 3 2 3 2 4 3 4" xfId="46299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10"/>
    <cellStyle name="표준 5 2 2 2 3 2 3 2 4 9" xfId="42203"/>
    <cellStyle name="표준 5 2 2 2 3 2 3 2 5" xfId="9699"/>
    <cellStyle name="표준 5 2 2 2 3 2 3 2 5 2" xfId="13811"/>
    <cellStyle name="표준 5 2 2 2 3 2 3 2 5 2 2" xfId="30407"/>
    <cellStyle name="표준 5 2 2 2 3 2 3 2 5 2 3" xfId="38618"/>
    <cellStyle name="표준 5 2 2 2 3 2 3 2 5 2 4" xfId="46811"/>
    <cellStyle name="표준 5 2 2 2 3 2 3 2 5 3" xfId="18051"/>
    <cellStyle name="표준 5 2 2 2 3 2 3 2 5 4" xfId="22213"/>
    <cellStyle name="표준 5 2 2 2 3 2 3 2 5 5" xfId="26311"/>
    <cellStyle name="표준 5 2 2 2 3 2 3 2 5 6" xfId="34522"/>
    <cellStyle name="표준 5 2 2 2 3 2 3 2 5 7" xfId="42715"/>
    <cellStyle name="표준 5 2 2 2 3 2 3 2 6" xfId="7651"/>
    <cellStyle name="표준 5 2 2 2 3 2 3 2 6 2" xfId="28359"/>
    <cellStyle name="표준 5 2 2 2 3 2 3 2 6 3" xfId="36570"/>
    <cellStyle name="표준 5 2 2 2 3 2 3 2 6 4" xfId="44763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4"/>
    <cellStyle name="표준 5 2 2 2 3 2 3 3 2 2 4" xfId="47067"/>
    <cellStyle name="표준 5 2 2 2 3 2 3 3 2 3" xfId="18307"/>
    <cellStyle name="표준 5 2 2 2 3 2 3 3 2 4" xfId="22469"/>
    <cellStyle name="표준 5 2 2 2 3 2 3 3 2 5" xfId="26567"/>
    <cellStyle name="표준 5 2 2 2 3 2 3 3 2 6" xfId="34778"/>
    <cellStyle name="표준 5 2 2 2 3 2 3 3 2 7" xfId="42971"/>
    <cellStyle name="표준 5 2 2 2 3 2 3 3 3" xfId="7907"/>
    <cellStyle name="표준 5 2 2 2 3 2 3 3 3 2" xfId="28615"/>
    <cellStyle name="표준 5 2 2 2 3 2 3 3 3 3" xfId="36826"/>
    <cellStyle name="표준 5 2 2 2 3 2 3 3 3 4" xfId="45019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30"/>
    <cellStyle name="표준 5 2 2 2 3 2 3 3 9" xfId="40923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6"/>
    <cellStyle name="표준 5 2 2 2 3 2 3 4 2 2 4" xfId="47579"/>
    <cellStyle name="표준 5 2 2 2 3 2 3 4 2 3" xfId="18819"/>
    <cellStyle name="표준 5 2 2 2 3 2 3 4 2 4" xfId="22981"/>
    <cellStyle name="표준 5 2 2 2 3 2 3 4 2 5" xfId="27079"/>
    <cellStyle name="표준 5 2 2 2 3 2 3 4 2 6" xfId="35290"/>
    <cellStyle name="표준 5 2 2 2 3 2 3 4 2 7" xfId="43483"/>
    <cellStyle name="표준 5 2 2 2 3 2 3 4 3" xfId="8419"/>
    <cellStyle name="표준 5 2 2 2 3 2 3 4 3 2" xfId="29127"/>
    <cellStyle name="표준 5 2 2 2 3 2 3 4 3 3" xfId="37338"/>
    <cellStyle name="표준 5 2 2 2 3 2 3 4 3 4" xfId="45531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2"/>
    <cellStyle name="표준 5 2 2 2 3 2 3 4 9" xfId="41435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8"/>
    <cellStyle name="표준 5 2 2 2 3 2 3 5 2 2 4" xfId="48091"/>
    <cellStyle name="표준 5 2 2 2 3 2 3 5 2 3" xfId="19331"/>
    <cellStyle name="표준 5 2 2 2 3 2 3 5 2 4" xfId="23493"/>
    <cellStyle name="표준 5 2 2 2 3 2 3 5 2 5" xfId="27591"/>
    <cellStyle name="표준 5 2 2 2 3 2 3 5 2 6" xfId="35802"/>
    <cellStyle name="표준 5 2 2 2 3 2 3 5 2 7" xfId="43995"/>
    <cellStyle name="표준 5 2 2 2 3 2 3 5 3" xfId="8931"/>
    <cellStyle name="표준 5 2 2 2 3 2 3 5 3 2" xfId="29639"/>
    <cellStyle name="표준 5 2 2 2 3 2 3 5 3 3" xfId="37850"/>
    <cellStyle name="표준 5 2 2 2 3 2 3 5 3 4" xfId="46043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4"/>
    <cellStyle name="표준 5 2 2 2 3 2 3 5 9" xfId="41947"/>
    <cellStyle name="표준 5 2 2 2 3 2 3 6" xfId="9443"/>
    <cellStyle name="표준 5 2 2 2 3 2 3 6 2" xfId="13555"/>
    <cellStyle name="표준 5 2 2 2 3 2 3 6 2 2" xfId="30151"/>
    <cellStyle name="표준 5 2 2 2 3 2 3 6 2 3" xfId="38362"/>
    <cellStyle name="표준 5 2 2 2 3 2 3 6 2 4" xfId="46555"/>
    <cellStyle name="표준 5 2 2 2 3 2 3 6 3" xfId="17795"/>
    <cellStyle name="표준 5 2 2 2 3 2 3 6 4" xfId="21957"/>
    <cellStyle name="표준 5 2 2 2 3 2 3 6 5" xfId="26055"/>
    <cellStyle name="표준 5 2 2 2 3 2 3 6 6" xfId="34266"/>
    <cellStyle name="표준 5 2 2 2 3 2 3 6 7" xfId="42459"/>
    <cellStyle name="표준 5 2 2 2 3 2 3 7" xfId="7395"/>
    <cellStyle name="표준 5 2 2 2 3 2 3 7 2" xfId="28103"/>
    <cellStyle name="표준 5 2 2 2 3 2 3 7 3" xfId="36314"/>
    <cellStyle name="표준 5 2 2 2 3 2 3 7 4" xfId="44507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6"/>
    <cellStyle name="표준 5 2 2 2 3 2 4 12" xfId="40539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2"/>
    <cellStyle name="표준 5 2 2 2 3 2 4 2 2 2 4" xfId="47195"/>
    <cellStyle name="표준 5 2 2 2 3 2 4 2 2 3" xfId="18435"/>
    <cellStyle name="표준 5 2 2 2 3 2 4 2 2 4" xfId="22597"/>
    <cellStyle name="표준 5 2 2 2 3 2 4 2 2 5" xfId="26695"/>
    <cellStyle name="표준 5 2 2 2 3 2 4 2 2 6" xfId="34906"/>
    <cellStyle name="표준 5 2 2 2 3 2 4 2 2 7" xfId="43099"/>
    <cellStyle name="표준 5 2 2 2 3 2 4 2 3" xfId="8035"/>
    <cellStyle name="표준 5 2 2 2 3 2 4 2 3 2" xfId="28743"/>
    <cellStyle name="표준 5 2 2 2 3 2 4 2 3 3" xfId="36954"/>
    <cellStyle name="표준 5 2 2 2 3 2 4 2 3 4" xfId="45147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8"/>
    <cellStyle name="표준 5 2 2 2 3 2 4 2 9" xfId="41051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4"/>
    <cellStyle name="표준 5 2 2 2 3 2 4 3 2 2 4" xfId="47707"/>
    <cellStyle name="표준 5 2 2 2 3 2 4 3 2 3" xfId="18947"/>
    <cellStyle name="표준 5 2 2 2 3 2 4 3 2 4" xfId="23109"/>
    <cellStyle name="표준 5 2 2 2 3 2 4 3 2 5" xfId="27207"/>
    <cellStyle name="표준 5 2 2 2 3 2 4 3 2 6" xfId="35418"/>
    <cellStyle name="표준 5 2 2 2 3 2 4 3 2 7" xfId="43611"/>
    <cellStyle name="표준 5 2 2 2 3 2 4 3 3" xfId="8547"/>
    <cellStyle name="표준 5 2 2 2 3 2 4 3 3 2" xfId="29255"/>
    <cellStyle name="표준 5 2 2 2 3 2 4 3 3 3" xfId="37466"/>
    <cellStyle name="표준 5 2 2 2 3 2 4 3 3 4" xfId="45659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70"/>
    <cellStyle name="표준 5 2 2 2 3 2 4 3 9" xfId="41563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6"/>
    <cellStyle name="표준 5 2 2 2 3 2 4 4 2 2 4" xfId="48219"/>
    <cellStyle name="표준 5 2 2 2 3 2 4 4 2 3" xfId="19459"/>
    <cellStyle name="표준 5 2 2 2 3 2 4 4 2 4" xfId="23621"/>
    <cellStyle name="표준 5 2 2 2 3 2 4 4 2 5" xfId="27719"/>
    <cellStyle name="표준 5 2 2 2 3 2 4 4 2 6" xfId="35930"/>
    <cellStyle name="표준 5 2 2 2 3 2 4 4 2 7" xfId="44123"/>
    <cellStyle name="표준 5 2 2 2 3 2 4 4 3" xfId="9059"/>
    <cellStyle name="표준 5 2 2 2 3 2 4 4 3 2" xfId="29767"/>
    <cellStyle name="표준 5 2 2 2 3 2 4 4 3 3" xfId="37978"/>
    <cellStyle name="표준 5 2 2 2 3 2 4 4 3 4" xfId="46171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2"/>
    <cellStyle name="표준 5 2 2 2 3 2 4 4 9" xfId="42075"/>
    <cellStyle name="표준 5 2 2 2 3 2 4 5" xfId="9571"/>
    <cellStyle name="표준 5 2 2 2 3 2 4 5 2" xfId="13683"/>
    <cellStyle name="표준 5 2 2 2 3 2 4 5 2 2" xfId="30279"/>
    <cellStyle name="표준 5 2 2 2 3 2 4 5 2 3" xfId="38490"/>
    <cellStyle name="표준 5 2 2 2 3 2 4 5 2 4" xfId="46683"/>
    <cellStyle name="표준 5 2 2 2 3 2 4 5 3" xfId="17923"/>
    <cellStyle name="표준 5 2 2 2 3 2 4 5 4" xfId="22085"/>
    <cellStyle name="표준 5 2 2 2 3 2 4 5 5" xfId="26183"/>
    <cellStyle name="표준 5 2 2 2 3 2 4 5 6" xfId="34394"/>
    <cellStyle name="표준 5 2 2 2 3 2 4 5 7" xfId="42587"/>
    <cellStyle name="표준 5 2 2 2 3 2 4 6" xfId="7523"/>
    <cellStyle name="표준 5 2 2 2 3 2 4 6 2" xfId="28231"/>
    <cellStyle name="표준 5 2 2 2 3 2 4 6 3" xfId="36442"/>
    <cellStyle name="표준 5 2 2 2 3 2 4 6 4" xfId="44635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6"/>
    <cellStyle name="표준 5 2 2 2 3 2 5 2 2 4" xfId="46939"/>
    <cellStyle name="표준 5 2 2 2 3 2 5 2 3" xfId="18179"/>
    <cellStyle name="표준 5 2 2 2 3 2 5 2 4" xfId="22341"/>
    <cellStyle name="표준 5 2 2 2 3 2 5 2 5" xfId="26439"/>
    <cellStyle name="표준 5 2 2 2 3 2 5 2 6" xfId="34650"/>
    <cellStyle name="표준 5 2 2 2 3 2 5 2 7" xfId="42843"/>
    <cellStyle name="표준 5 2 2 2 3 2 5 3" xfId="7779"/>
    <cellStyle name="표준 5 2 2 2 3 2 5 3 2" xfId="28487"/>
    <cellStyle name="표준 5 2 2 2 3 2 5 3 3" xfId="36698"/>
    <cellStyle name="표준 5 2 2 2 3 2 5 3 4" xfId="44891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2"/>
    <cellStyle name="표준 5 2 2 2 3 2 5 9" xfId="40795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8"/>
    <cellStyle name="표준 5 2 2 2 3 2 6 2 2 4" xfId="47451"/>
    <cellStyle name="표준 5 2 2 2 3 2 6 2 3" xfId="18691"/>
    <cellStyle name="표준 5 2 2 2 3 2 6 2 4" xfId="22853"/>
    <cellStyle name="표준 5 2 2 2 3 2 6 2 5" xfId="26951"/>
    <cellStyle name="표준 5 2 2 2 3 2 6 2 6" xfId="35162"/>
    <cellStyle name="표준 5 2 2 2 3 2 6 2 7" xfId="43355"/>
    <cellStyle name="표준 5 2 2 2 3 2 6 3" xfId="8291"/>
    <cellStyle name="표준 5 2 2 2 3 2 6 3 2" xfId="28999"/>
    <cellStyle name="표준 5 2 2 2 3 2 6 3 3" xfId="37210"/>
    <cellStyle name="표준 5 2 2 2 3 2 6 3 4" xfId="45403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4"/>
    <cellStyle name="표준 5 2 2 2 3 2 6 9" xfId="41307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70"/>
    <cellStyle name="표준 5 2 2 2 3 2 7 2 2 4" xfId="47963"/>
    <cellStyle name="표준 5 2 2 2 3 2 7 2 3" xfId="19203"/>
    <cellStyle name="표준 5 2 2 2 3 2 7 2 4" xfId="23365"/>
    <cellStyle name="표준 5 2 2 2 3 2 7 2 5" xfId="27463"/>
    <cellStyle name="표준 5 2 2 2 3 2 7 2 6" xfId="35674"/>
    <cellStyle name="표준 5 2 2 2 3 2 7 2 7" xfId="43867"/>
    <cellStyle name="표준 5 2 2 2 3 2 7 3" xfId="8803"/>
    <cellStyle name="표준 5 2 2 2 3 2 7 3 2" xfId="29511"/>
    <cellStyle name="표준 5 2 2 2 3 2 7 3 3" xfId="37722"/>
    <cellStyle name="표준 5 2 2 2 3 2 7 3 4" xfId="45915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6"/>
    <cellStyle name="표준 5 2 2 2 3 2 7 9" xfId="41819"/>
    <cellStyle name="표준 5 2 2 2 3 2 8" xfId="7040"/>
    <cellStyle name="표준 5 2 2 2 3 2 8 2" xfId="9315"/>
    <cellStyle name="표준 5 2 2 2 3 2 8 2 2" xfId="30023"/>
    <cellStyle name="표준 5 2 2 2 3 2 8 2 3" xfId="38234"/>
    <cellStyle name="표준 5 2 2 2 3 2 8 2 4" xfId="46427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8"/>
    <cellStyle name="표준 5 2 2 2 3 2 8 8" xfId="42331"/>
    <cellStyle name="표준 5 2 2 2 3 2 9" xfId="7140"/>
    <cellStyle name="표준 5 2 2 2 3 2 9 2" xfId="27975"/>
    <cellStyle name="표준 5 2 2 2 3 2 9 3" xfId="36186"/>
    <cellStyle name="표준 5 2 2 2 3 2 9 4" xfId="44379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2"/>
    <cellStyle name="표준 5 2 2 2 3 3 14" xfId="40315"/>
    <cellStyle name="표준 5 2 2 2 3 3 2" xfId="571"/>
    <cellStyle name="표준 5 2 2 2 3 3 2 10" xfId="19941"/>
    <cellStyle name="표준 5 2 2 2 3 3 2 11" xfId="24039"/>
    <cellStyle name="표준 5 2 2 2 3 3 2 12" xfId="32250"/>
    <cellStyle name="표준 5 2 2 2 3 3 2 13" xfId="40443"/>
    <cellStyle name="표준 5 2 2 2 3 3 2 2" xfId="827"/>
    <cellStyle name="표준 5 2 2 2 3 3 2 2 10" xfId="24295"/>
    <cellStyle name="표준 5 2 2 2 3 3 2 2 11" xfId="32506"/>
    <cellStyle name="표준 5 2 2 2 3 3 2 2 12" xfId="40699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2"/>
    <cellStyle name="표준 5 2 2 2 3 3 2 2 2 2 2 4" xfId="47355"/>
    <cellStyle name="표준 5 2 2 2 3 3 2 2 2 2 3" xfId="18595"/>
    <cellStyle name="표준 5 2 2 2 3 3 2 2 2 2 4" xfId="22757"/>
    <cellStyle name="표준 5 2 2 2 3 3 2 2 2 2 5" xfId="26855"/>
    <cellStyle name="표준 5 2 2 2 3 3 2 2 2 2 6" xfId="35066"/>
    <cellStyle name="표준 5 2 2 2 3 3 2 2 2 2 7" xfId="43259"/>
    <cellStyle name="표준 5 2 2 2 3 3 2 2 2 3" xfId="8195"/>
    <cellStyle name="표준 5 2 2 2 3 3 2 2 2 3 2" xfId="28903"/>
    <cellStyle name="표준 5 2 2 2 3 3 2 2 2 3 3" xfId="37114"/>
    <cellStyle name="표준 5 2 2 2 3 3 2 2 2 3 4" xfId="45307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8"/>
    <cellStyle name="표준 5 2 2 2 3 3 2 2 2 9" xfId="41211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4"/>
    <cellStyle name="표준 5 2 2 2 3 3 2 2 3 2 2 4" xfId="47867"/>
    <cellStyle name="표준 5 2 2 2 3 3 2 2 3 2 3" xfId="19107"/>
    <cellStyle name="표준 5 2 2 2 3 3 2 2 3 2 4" xfId="23269"/>
    <cellStyle name="표준 5 2 2 2 3 3 2 2 3 2 5" xfId="27367"/>
    <cellStyle name="표준 5 2 2 2 3 3 2 2 3 2 6" xfId="35578"/>
    <cellStyle name="표준 5 2 2 2 3 3 2 2 3 2 7" xfId="43771"/>
    <cellStyle name="표준 5 2 2 2 3 3 2 2 3 3" xfId="8707"/>
    <cellStyle name="표준 5 2 2 2 3 3 2 2 3 3 2" xfId="29415"/>
    <cellStyle name="표준 5 2 2 2 3 3 2 2 3 3 3" xfId="37626"/>
    <cellStyle name="표준 5 2 2 2 3 3 2 2 3 3 4" xfId="45819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30"/>
    <cellStyle name="표준 5 2 2 2 3 3 2 2 3 9" xfId="41723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6"/>
    <cellStyle name="표준 5 2 2 2 3 3 2 2 4 2 2 4" xfId="48379"/>
    <cellStyle name="표준 5 2 2 2 3 3 2 2 4 2 3" xfId="19619"/>
    <cellStyle name="표준 5 2 2 2 3 3 2 2 4 2 4" xfId="23781"/>
    <cellStyle name="표준 5 2 2 2 3 3 2 2 4 2 5" xfId="27879"/>
    <cellStyle name="표준 5 2 2 2 3 3 2 2 4 2 6" xfId="36090"/>
    <cellStyle name="표준 5 2 2 2 3 3 2 2 4 2 7" xfId="44283"/>
    <cellStyle name="표준 5 2 2 2 3 3 2 2 4 3" xfId="9219"/>
    <cellStyle name="표준 5 2 2 2 3 3 2 2 4 3 2" xfId="29927"/>
    <cellStyle name="표준 5 2 2 2 3 3 2 2 4 3 3" xfId="38138"/>
    <cellStyle name="표준 5 2 2 2 3 3 2 2 4 3 4" xfId="46331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2"/>
    <cellStyle name="표준 5 2 2 2 3 3 2 2 4 9" xfId="42235"/>
    <cellStyle name="표준 5 2 2 2 3 3 2 2 5" xfId="9731"/>
    <cellStyle name="표준 5 2 2 2 3 3 2 2 5 2" xfId="13843"/>
    <cellStyle name="표준 5 2 2 2 3 3 2 2 5 2 2" xfId="30439"/>
    <cellStyle name="표준 5 2 2 2 3 3 2 2 5 2 3" xfId="38650"/>
    <cellStyle name="표준 5 2 2 2 3 3 2 2 5 2 4" xfId="46843"/>
    <cellStyle name="표준 5 2 2 2 3 3 2 2 5 3" xfId="18083"/>
    <cellStyle name="표준 5 2 2 2 3 3 2 2 5 4" xfId="22245"/>
    <cellStyle name="표준 5 2 2 2 3 3 2 2 5 5" xfId="26343"/>
    <cellStyle name="표준 5 2 2 2 3 3 2 2 5 6" xfId="34554"/>
    <cellStyle name="표준 5 2 2 2 3 3 2 2 5 7" xfId="42747"/>
    <cellStyle name="표준 5 2 2 2 3 3 2 2 6" xfId="7683"/>
    <cellStyle name="표준 5 2 2 2 3 3 2 2 6 2" xfId="28391"/>
    <cellStyle name="표준 5 2 2 2 3 3 2 2 6 3" xfId="36602"/>
    <cellStyle name="표준 5 2 2 2 3 3 2 2 6 4" xfId="44795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6"/>
    <cellStyle name="표준 5 2 2 2 3 3 2 3 2 2 4" xfId="47099"/>
    <cellStyle name="표준 5 2 2 2 3 3 2 3 2 3" xfId="18339"/>
    <cellStyle name="표준 5 2 2 2 3 3 2 3 2 4" xfId="22501"/>
    <cellStyle name="표준 5 2 2 2 3 3 2 3 2 5" xfId="26599"/>
    <cellStyle name="표준 5 2 2 2 3 3 2 3 2 6" xfId="34810"/>
    <cellStyle name="표준 5 2 2 2 3 3 2 3 2 7" xfId="43003"/>
    <cellStyle name="표준 5 2 2 2 3 3 2 3 3" xfId="7939"/>
    <cellStyle name="표준 5 2 2 2 3 3 2 3 3 2" xfId="28647"/>
    <cellStyle name="표준 5 2 2 2 3 3 2 3 3 3" xfId="36858"/>
    <cellStyle name="표준 5 2 2 2 3 3 2 3 3 4" xfId="45051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2"/>
    <cellStyle name="표준 5 2 2 2 3 3 2 3 9" xfId="40955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8"/>
    <cellStyle name="표준 5 2 2 2 3 3 2 4 2 2 4" xfId="47611"/>
    <cellStyle name="표준 5 2 2 2 3 3 2 4 2 3" xfId="18851"/>
    <cellStyle name="표준 5 2 2 2 3 3 2 4 2 4" xfId="23013"/>
    <cellStyle name="표준 5 2 2 2 3 3 2 4 2 5" xfId="27111"/>
    <cellStyle name="표준 5 2 2 2 3 3 2 4 2 6" xfId="35322"/>
    <cellStyle name="표준 5 2 2 2 3 3 2 4 2 7" xfId="43515"/>
    <cellStyle name="표준 5 2 2 2 3 3 2 4 3" xfId="8451"/>
    <cellStyle name="표준 5 2 2 2 3 3 2 4 3 2" xfId="29159"/>
    <cellStyle name="표준 5 2 2 2 3 3 2 4 3 3" xfId="37370"/>
    <cellStyle name="표준 5 2 2 2 3 3 2 4 3 4" xfId="45563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4"/>
    <cellStyle name="표준 5 2 2 2 3 3 2 4 9" xfId="41467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30"/>
    <cellStyle name="표준 5 2 2 2 3 3 2 5 2 2 4" xfId="48123"/>
    <cellStyle name="표준 5 2 2 2 3 3 2 5 2 3" xfId="19363"/>
    <cellStyle name="표준 5 2 2 2 3 3 2 5 2 4" xfId="23525"/>
    <cellStyle name="표준 5 2 2 2 3 3 2 5 2 5" xfId="27623"/>
    <cellStyle name="표준 5 2 2 2 3 3 2 5 2 6" xfId="35834"/>
    <cellStyle name="표준 5 2 2 2 3 3 2 5 2 7" xfId="44027"/>
    <cellStyle name="표준 5 2 2 2 3 3 2 5 3" xfId="8963"/>
    <cellStyle name="표준 5 2 2 2 3 3 2 5 3 2" xfId="29671"/>
    <cellStyle name="표준 5 2 2 2 3 3 2 5 3 3" xfId="37882"/>
    <cellStyle name="표준 5 2 2 2 3 3 2 5 3 4" xfId="46075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6"/>
    <cellStyle name="표준 5 2 2 2 3 3 2 5 9" xfId="41979"/>
    <cellStyle name="표준 5 2 2 2 3 3 2 6" xfId="9475"/>
    <cellStyle name="표준 5 2 2 2 3 3 2 6 2" xfId="13587"/>
    <cellStyle name="표준 5 2 2 2 3 3 2 6 2 2" xfId="30183"/>
    <cellStyle name="표준 5 2 2 2 3 3 2 6 2 3" xfId="38394"/>
    <cellStyle name="표준 5 2 2 2 3 3 2 6 2 4" xfId="46587"/>
    <cellStyle name="표준 5 2 2 2 3 3 2 6 3" xfId="17827"/>
    <cellStyle name="표준 5 2 2 2 3 3 2 6 4" xfId="21989"/>
    <cellStyle name="표준 5 2 2 2 3 3 2 6 5" xfId="26087"/>
    <cellStyle name="표준 5 2 2 2 3 3 2 6 6" xfId="34298"/>
    <cellStyle name="표준 5 2 2 2 3 3 2 6 7" xfId="42491"/>
    <cellStyle name="표준 5 2 2 2 3 3 2 7" xfId="7427"/>
    <cellStyle name="표준 5 2 2 2 3 3 2 7 2" xfId="28135"/>
    <cellStyle name="표준 5 2 2 2 3 3 2 7 3" xfId="36346"/>
    <cellStyle name="표준 5 2 2 2 3 3 2 7 4" xfId="44539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8"/>
    <cellStyle name="표준 5 2 2 2 3 3 3 12" xfId="40571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4"/>
    <cellStyle name="표준 5 2 2 2 3 3 3 2 2 2 4" xfId="47227"/>
    <cellStyle name="표준 5 2 2 2 3 3 3 2 2 3" xfId="18467"/>
    <cellStyle name="표준 5 2 2 2 3 3 3 2 2 4" xfId="22629"/>
    <cellStyle name="표준 5 2 2 2 3 3 3 2 2 5" xfId="26727"/>
    <cellStyle name="표준 5 2 2 2 3 3 3 2 2 6" xfId="34938"/>
    <cellStyle name="표준 5 2 2 2 3 3 3 2 2 7" xfId="43131"/>
    <cellStyle name="표준 5 2 2 2 3 3 3 2 3" xfId="8067"/>
    <cellStyle name="표준 5 2 2 2 3 3 3 2 3 2" xfId="28775"/>
    <cellStyle name="표준 5 2 2 2 3 3 3 2 3 3" xfId="36986"/>
    <cellStyle name="표준 5 2 2 2 3 3 3 2 3 4" xfId="45179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90"/>
    <cellStyle name="표준 5 2 2 2 3 3 3 2 9" xfId="41083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6"/>
    <cellStyle name="표준 5 2 2 2 3 3 3 3 2 2 4" xfId="47739"/>
    <cellStyle name="표준 5 2 2 2 3 3 3 3 2 3" xfId="18979"/>
    <cellStyle name="표준 5 2 2 2 3 3 3 3 2 4" xfId="23141"/>
    <cellStyle name="표준 5 2 2 2 3 3 3 3 2 5" xfId="27239"/>
    <cellStyle name="표준 5 2 2 2 3 3 3 3 2 6" xfId="35450"/>
    <cellStyle name="표준 5 2 2 2 3 3 3 3 2 7" xfId="43643"/>
    <cellStyle name="표준 5 2 2 2 3 3 3 3 3" xfId="8579"/>
    <cellStyle name="표준 5 2 2 2 3 3 3 3 3 2" xfId="29287"/>
    <cellStyle name="표준 5 2 2 2 3 3 3 3 3 3" xfId="37498"/>
    <cellStyle name="표준 5 2 2 2 3 3 3 3 3 4" xfId="45691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2"/>
    <cellStyle name="표준 5 2 2 2 3 3 3 3 9" xfId="41595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8"/>
    <cellStyle name="표준 5 2 2 2 3 3 3 4 2 2 4" xfId="48251"/>
    <cellStyle name="표준 5 2 2 2 3 3 3 4 2 3" xfId="19491"/>
    <cellStyle name="표준 5 2 2 2 3 3 3 4 2 4" xfId="23653"/>
    <cellStyle name="표준 5 2 2 2 3 3 3 4 2 5" xfId="27751"/>
    <cellStyle name="표준 5 2 2 2 3 3 3 4 2 6" xfId="35962"/>
    <cellStyle name="표준 5 2 2 2 3 3 3 4 2 7" xfId="44155"/>
    <cellStyle name="표준 5 2 2 2 3 3 3 4 3" xfId="9091"/>
    <cellStyle name="표준 5 2 2 2 3 3 3 4 3 2" xfId="29799"/>
    <cellStyle name="표준 5 2 2 2 3 3 3 4 3 3" xfId="38010"/>
    <cellStyle name="표준 5 2 2 2 3 3 3 4 3 4" xfId="46203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4"/>
    <cellStyle name="표준 5 2 2 2 3 3 3 4 9" xfId="42107"/>
    <cellStyle name="표준 5 2 2 2 3 3 3 5" xfId="9603"/>
    <cellStyle name="표준 5 2 2 2 3 3 3 5 2" xfId="13715"/>
    <cellStyle name="표준 5 2 2 2 3 3 3 5 2 2" xfId="30311"/>
    <cellStyle name="표준 5 2 2 2 3 3 3 5 2 3" xfId="38522"/>
    <cellStyle name="표준 5 2 2 2 3 3 3 5 2 4" xfId="46715"/>
    <cellStyle name="표준 5 2 2 2 3 3 3 5 3" xfId="17955"/>
    <cellStyle name="표준 5 2 2 2 3 3 3 5 4" xfId="22117"/>
    <cellStyle name="표준 5 2 2 2 3 3 3 5 5" xfId="26215"/>
    <cellStyle name="표준 5 2 2 2 3 3 3 5 6" xfId="34426"/>
    <cellStyle name="표준 5 2 2 2 3 3 3 5 7" xfId="42619"/>
    <cellStyle name="표준 5 2 2 2 3 3 3 6" xfId="7555"/>
    <cellStyle name="표준 5 2 2 2 3 3 3 6 2" xfId="28263"/>
    <cellStyle name="표준 5 2 2 2 3 3 3 6 3" xfId="36474"/>
    <cellStyle name="표준 5 2 2 2 3 3 3 6 4" xfId="44667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8"/>
    <cellStyle name="표준 5 2 2 2 3 3 4 2 2 4" xfId="46971"/>
    <cellStyle name="표준 5 2 2 2 3 3 4 2 3" xfId="18211"/>
    <cellStyle name="표준 5 2 2 2 3 3 4 2 4" xfId="22373"/>
    <cellStyle name="표준 5 2 2 2 3 3 4 2 5" xfId="26471"/>
    <cellStyle name="표준 5 2 2 2 3 3 4 2 6" xfId="34682"/>
    <cellStyle name="표준 5 2 2 2 3 3 4 2 7" xfId="42875"/>
    <cellStyle name="표준 5 2 2 2 3 3 4 3" xfId="7811"/>
    <cellStyle name="표준 5 2 2 2 3 3 4 3 2" xfId="28519"/>
    <cellStyle name="표준 5 2 2 2 3 3 4 3 3" xfId="36730"/>
    <cellStyle name="표준 5 2 2 2 3 3 4 3 4" xfId="44923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4"/>
    <cellStyle name="표준 5 2 2 2 3 3 4 9" xfId="40827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90"/>
    <cellStyle name="표준 5 2 2 2 3 3 5 2 2 4" xfId="47483"/>
    <cellStyle name="표준 5 2 2 2 3 3 5 2 3" xfId="18723"/>
    <cellStyle name="표준 5 2 2 2 3 3 5 2 4" xfId="22885"/>
    <cellStyle name="표준 5 2 2 2 3 3 5 2 5" xfId="26983"/>
    <cellStyle name="표준 5 2 2 2 3 3 5 2 6" xfId="35194"/>
    <cellStyle name="표준 5 2 2 2 3 3 5 2 7" xfId="43387"/>
    <cellStyle name="표준 5 2 2 2 3 3 5 3" xfId="8323"/>
    <cellStyle name="표준 5 2 2 2 3 3 5 3 2" xfId="29031"/>
    <cellStyle name="표준 5 2 2 2 3 3 5 3 3" xfId="37242"/>
    <cellStyle name="표준 5 2 2 2 3 3 5 3 4" xfId="45435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6"/>
    <cellStyle name="표준 5 2 2 2 3 3 5 9" xfId="41339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2"/>
    <cellStyle name="표준 5 2 2 2 3 3 6 2 2 4" xfId="47995"/>
    <cellStyle name="표준 5 2 2 2 3 3 6 2 3" xfId="19235"/>
    <cellStyle name="표준 5 2 2 2 3 3 6 2 4" xfId="23397"/>
    <cellStyle name="표준 5 2 2 2 3 3 6 2 5" xfId="27495"/>
    <cellStyle name="표준 5 2 2 2 3 3 6 2 6" xfId="35706"/>
    <cellStyle name="표준 5 2 2 2 3 3 6 2 7" xfId="43899"/>
    <cellStyle name="표준 5 2 2 2 3 3 6 3" xfId="8835"/>
    <cellStyle name="표준 5 2 2 2 3 3 6 3 2" xfId="29543"/>
    <cellStyle name="표준 5 2 2 2 3 3 6 3 3" xfId="37754"/>
    <cellStyle name="표준 5 2 2 2 3 3 6 3 4" xfId="45947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8"/>
    <cellStyle name="표준 5 2 2 2 3 3 6 9" xfId="41851"/>
    <cellStyle name="표준 5 2 2 2 3 3 7" xfId="9347"/>
    <cellStyle name="표준 5 2 2 2 3 3 7 2" xfId="13459"/>
    <cellStyle name="표준 5 2 2 2 3 3 7 2 2" xfId="30055"/>
    <cellStyle name="표준 5 2 2 2 3 3 7 2 3" xfId="38266"/>
    <cellStyle name="표준 5 2 2 2 3 3 7 2 4" xfId="46459"/>
    <cellStyle name="표준 5 2 2 2 3 3 7 3" xfId="17699"/>
    <cellStyle name="표준 5 2 2 2 3 3 7 4" xfId="21861"/>
    <cellStyle name="표준 5 2 2 2 3 3 7 5" xfId="25959"/>
    <cellStyle name="표준 5 2 2 2 3 3 7 6" xfId="34170"/>
    <cellStyle name="표준 5 2 2 2 3 3 7 7" xfId="42363"/>
    <cellStyle name="표준 5 2 2 2 3 3 8" xfId="7299"/>
    <cellStyle name="표준 5 2 2 2 3 3 8 2" xfId="28007"/>
    <cellStyle name="표준 5 2 2 2 3 3 8 3" xfId="36218"/>
    <cellStyle name="표준 5 2 2 2 3 3 8 4" xfId="44411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6"/>
    <cellStyle name="표준 5 2 2 2 3 4 13" xfId="40379"/>
    <cellStyle name="표준 5 2 2 2 3 4 2" xfId="763"/>
    <cellStyle name="표준 5 2 2 2 3 4 2 10" xfId="24231"/>
    <cellStyle name="표준 5 2 2 2 3 4 2 11" xfId="32442"/>
    <cellStyle name="표준 5 2 2 2 3 4 2 12" xfId="40635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8"/>
    <cellStyle name="표준 5 2 2 2 3 4 2 2 2 2 4" xfId="47291"/>
    <cellStyle name="표준 5 2 2 2 3 4 2 2 2 3" xfId="18531"/>
    <cellStyle name="표준 5 2 2 2 3 4 2 2 2 4" xfId="22693"/>
    <cellStyle name="표준 5 2 2 2 3 4 2 2 2 5" xfId="26791"/>
    <cellStyle name="표준 5 2 2 2 3 4 2 2 2 6" xfId="35002"/>
    <cellStyle name="표준 5 2 2 2 3 4 2 2 2 7" xfId="43195"/>
    <cellStyle name="표준 5 2 2 2 3 4 2 2 3" xfId="8131"/>
    <cellStyle name="표준 5 2 2 2 3 4 2 2 3 2" xfId="28839"/>
    <cellStyle name="표준 5 2 2 2 3 4 2 2 3 3" xfId="37050"/>
    <cellStyle name="표준 5 2 2 2 3 4 2 2 3 4" xfId="45243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4"/>
    <cellStyle name="표준 5 2 2 2 3 4 2 2 9" xfId="41147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10"/>
    <cellStyle name="표준 5 2 2 2 3 4 2 3 2 2 4" xfId="47803"/>
    <cellStyle name="표준 5 2 2 2 3 4 2 3 2 3" xfId="19043"/>
    <cellStyle name="표준 5 2 2 2 3 4 2 3 2 4" xfId="23205"/>
    <cellStyle name="표준 5 2 2 2 3 4 2 3 2 5" xfId="27303"/>
    <cellStyle name="표준 5 2 2 2 3 4 2 3 2 6" xfId="35514"/>
    <cellStyle name="표준 5 2 2 2 3 4 2 3 2 7" xfId="43707"/>
    <cellStyle name="표준 5 2 2 2 3 4 2 3 3" xfId="8643"/>
    <cellStyle name="표준 5 2 2 2 3 4 2 3 3 2" xfId="29351"/>
    <cellStyle name="표준 5 2 2 2 3 4 2 3 3 3" xfId="37562"/>
    <cellStyle name="표준 5 2 2 2 3 4 2 3 3 4" xfId="45755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6"/>
    <cellStyle name="표준 5 2 2 2 3 4 2 3 9" xfId="41659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2"/>
    <cellStyle name="표준 5 2 2 2 3 4 2 4 2 2 4" xfId="48315"/>
    <cellStyle name="표준 5 2 2 2 3 4 2 4 2 3" xfId="19555"/>
    <cellStyle name="표준 5 2 2 2 3 4 2 4 2 4" xfId="23717"/>
    <cellStyle name="표준 5 2 2 2 3 4 2 4 2 5" xfId="27815"/>
    <cellStyle name="표준 5 2 2 2 3 4 2 4 2 6" xfId="36026"/>
    <cellStyle name="표준 5 2 2 2 3 4 2 4 2 7" xfId="44219"/>
    <cellStyle name="표준 5 2 2 2 3 4 2 4 3" xfId="9155"/>
    <cellStyle name="표준 5 2 2 2 3 4 2 4 3 2" xfId="29863"/>
    <cellStyle name="표준 5 2 2 2 3 4 2 4 3 3" xfId="38074"/>
    <cellStyle name="표준 5 2 2 2 3 4 2 4 3 4" xfId="46267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8"/>
    <cellStyle name="표준 5 2 2 2 3 4 2 4 9" xfId="42171"/>
    <cellStyle name="표준 5 2 2 2 3 4 2 5" xfId="9667"/>
    <cellStyle name="표준 5 2 2 2 3 4 2 5 2" xfId="13779"/>
    <cellStyle name="표준 5 2 2 2 3 4 2 5 2 2" xfId="30375"/>
    <cellStyle name="표준 5 2 2 2 3 4 2 5 2 3" xfId="38586"/>
    <cellStyle name="표준 5 2 2 2 3 4 2 5 2 4" xfId="46779"/>
    <cellStyle name="표준 5 2 2 2 3 4 2 5 3" xfId="18019"/>
    <cellStyle name="표준 5 2 2 2 3 4 2 5 4" xfId="22181"/>
    <cellStyle name="표준 5 2 2 2 3 4 2 5 5" xfId="26279"/>
    <cellStyle name="표준 5 2 2 2 3 4 2 5 6" xfId="34490"/>
    <cellStyle name="표준 5 2 2 2 3 4 2 5 7" xfId="42683"/>
    <cellStyle name="표준 5 2 2 2 3 4 2 6" xfId="7619"/>
    <cellStyle name="표준 5 2 2 2 3 4 2 6 2" xfId="28327"/>
    <cellStyle name="표준 5 2 2 2 3 4 2 6 3" xfId="36538"/>
    <cellStyle name="표준 5 2 2 2 3 4 2 6 4" xfId="44731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2"/>
    <cellStyle name="표준 5 2 2 2 3 4 3 2 2 4" xfId="47035"/>
    <cellStyle name="표준 5 2 2 2 3 4 3 2 3" xfId="18275"/>
    <cellStyle name="표준 5 2 2 2 3 4 3 2 4" xfId="22437"/>
    <cellStyle name="표준 5 2 2 2 3 4 3 2 5" xfId="26535"/>
    <cellStyle name="표준 5 2 2 2 3 4 3 2 6" xfId="34746"/>
    <cellStyle name="표준 5 2 2 2 3 4 3 2 7" xfId="42939"/>
    <cellStyle name="표준 5 2 2 2 3 4 3 3" xfId="7875"/>
    <cellStyle name="표준 5 2 2 2 3 4 3 3 2" xfId="28583"/>
    <cellStyle name="표준 5 2 2 2 3 4 3 3 3" xfId="36794"/>
    <cellStyle name="표준 5 2 2 2 3 4 3 3 4" xfId="44987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8"/>
    <cellStyle name="표준 5 2 2 2 3 4 3 9" xfId="40891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4"/>
    <cellStyle name="표준 5 2 2 2 3 4 4 2 2 4" xfId="47547"/>
    <cellStyle name="표준 5 2 2 2 3 4 4 2 3" xfId="18787"/>
    <cellStyle name="표준 5 2 2 2 3 4 4 2 4" xfId="22949"/>
    <cellStyle name="표준 5 2 2 2 3 4 4 2 5" xfId="27047"/>
    <cellStyle name="표준 5 2 2 2 3 4 4 2 6" xfId="35258"/>
    <cellStyle name="표준 5 2 2 2 3 4 4 2 7" xfId="43451"/>
    <cellStyle name="표준 5 2 2 2 3 4 4 3" xfId="8387"/>
    <cellStyle name="표준 5 2 2 2 3 4 4 3 2" xfId="29095"/>
    <cellStyle name="표준 5 2 2 2 3 4 4 3 3" xfId="37306"/>
    <cellStyle name="표준 5 2 2 2 3 4 4 3 4" xfId="45499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10"/>
    <cellStyle name="표준 5 2 2 2 3 4 4 9" xfId="41403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6"/>
    <cellStyle name="표준 5 2 2 2 3 4 5 2 2 4" xfId="48059"/>
    <cellStyle name="표준 5 2 2 2 3 4 5 2 3" xfId="19299"/>
    <cellStyle name="표준 5 2 2 2 3 4 5 2 4" xfId="23461"/>
    <cellStyle name="표준 5 2 2 2 3 4 5 2 5" xfId="27559"/>
    <cellStyle name="표준 5 2 2 2 3 4 5 2 6" xfId="35770"/>
    <cellStyle name="표준 5 2 2 2 3 4 5 2 7" xfId="43963"/>
    <cellStyle name="표준 5 2 2 2 3 4 5 3" xfId="8899"/>
    <cellStyle name="표준 5 2 2 2 3 4 5 3 2" xfId="29607"/>
    <cellStyle name="표준 5 2 2 2 3 4 5 3 3" xfId="37818"/>
    <cellStyle name="표준 5 2 2 2 3 4 5 3 4" xfId="46011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2"/>
    <cellStyle name="표준 5 2 2 2 3 4 5 9" xfId="41915"/>
    <cellStyle name="표준 5 2 2 2 3 4 6" xfId="9411"/>
    <cellStyle name="표준 5 2 2 2 3 4 6 2" xfId="13523"/>
    <cellStyle name="표준 5 2 2 2 3 4 6 2 2" xfId="30119"/>
    <cellStyle name="표준 5 2 2 2 3 4 6 2 3" xfId="38330"/>
    <cellStyle name="표준 5 2 2 2 3 4 6 2 4" xfId="46523"/>
    <cellStyle name="표준 5 2 2 2 3 4 6 3" xfId="17763"/>
    <cellStyle name="표준 5 2 2 2 3 4 6 4" xfId="21925"/>
    <cellStyle name="표준 5 2 2 2 3 4 6 5" xfId="26023"/>
    <cellStyle name="표준 5 2 2 2 3 4 6 6" xfId="34234"/>
    <cellStyle name="표준 5 2 2 2 3 4 6 7" xfId="42427"/>
    <cellStyle name="표준 5 2 2 2 3 4 7" xfId="7363"/>
    <cellStyle name="표준 5 2 2 2 3 4 7 2" xfId="28071"/>
    <cellStyle name="표준 5 2 2 2 3 4 7 3" xfId="36282"/>
    <cellStyle name="표준 5 2 2 2 3 4 7 4" xfId="44475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4"/>
    <cellStyle name="표준 5 2 2 2 3 5 12" xfId="40507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70"/>
    <cellStyle name="표준 5 2 2 2 3 5 2 2 2 4" xfId="47163"/>
    <cellStyle name="표준 5 2 2 2 3 5 2 2 3" xfId="18403"/>
    <cellStyle name="표준 5 2 2 2 3 5 2 2 4" xfId="22565"/>
    <cellStyle name="표준 5 2 2 2 3 5 2 2 5" xfId="26663"/>
    <cellStyle name="표준 5 2 2 2 3 5 2 2 6" xfId="34874"/>
    <cellStyle name="표준 5 2 2 2 3 5 2 2 7" xfId="43067"/>
    <cellStyle name="표준 5 2 2 2 3 5 2 3" xfId="8003"/>
    <cellStyle name="표준 5 2 2 2 3 5 2 3 2" xfId="28711"/>
    <cellStyle name="표준 5 2 2 2 3 5 2 3 3" xfId="36922"/>
    <cellStyle name="표준 5 2 2 2 3 5 2 3 4" xfId="45115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6"/>
    <cellStyle name="표준 5 2 2 2 3 5 2 9" xfId="41019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2"/>
    <cellStyle name="표준 5 2 2 2 3 5 3 2 2 4" xfId="47675"/>
    <cellStyle name="표준 5 2 2 2 3 5 3 2 3" xfId="18915"/>
    <cellStyle name="표준 5 2 2 2 3 5 3 2 4" xfId="23077"/>
    <cellStyle name="표준 5 2 2 2 3 5 3 2 5" xfId="27175"/>
    <cellStyle name="표준 5 2 2 2 3 5 3 2 6" xfId="35386"/>
    <cellStyle name="표준 5 2 2 2 3 5 3 2 7" xfId="43579"/>
    <cellStyle name="표준 5 2 2 2 3 5 3 3" xfId="8515"/>
    <cellStyle name="표준 5 2 2 2 3 5 3 3 2" xfId="29223"/>
    <cellStyle name="표준 5 2 2 2 3 5 3 3 3" xfId="37434"/>
    <cellStyle name="표준 5 2 2 2 3 5 3 3 4" xfId="45627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8"/>
    <cellStyle name="표준 5 2 2 2 3 5 3 9" xfId="41531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4"/>
    <cellStyle name="표준 5 2 2 2 3 5 4 2 2 4" xfId="48187"/>
    <cellStyle name="표준 5 2 2 2 3 5 4 2 3" xfId="19427"/>
    <cellStyle name="표준 5 2 2 2 3 5 4 2 4" xfId="23589"/>
    <cellStyle name="표준 5 2 2 2 3 5 4 2 5" xfId="27687"/>
    <cellStyle name="표준 5 2 2 2 3 5 4 2 6" xfId="35898"/>
    <cellStyle name="표준 5 2 2 2 3 5 4 2 7" xfId="44091"/>
    <cellStyle name="표준 5 2 2 2 3 5 4 3" xfId="9027"/>
    <cellStyle name="표준 5 2 2 2 3 5 4 3 2" xfId="29735"/>
    <cellStyle name="표준 5 2 2 2 3 5 4 3 3" xfId="37946"/>
    <cellStyle name="표준 5 2 2 2 3 5 4 3 4" xfId="46139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50"/>
    <cellStyle name="표준 5 2 2 2 3 5 4 9" xfId="42043"/>
    <cellStyle name="표준 5 2 2 2 3 5 5" xfId="9539"/>
    <cellStyle name="표준 5 2 2 2 3 5 5 2" xfId="13651"/>
    <cellStyle name="표준 5 2 2 2 3 5 5 2 2" xfId="30247"/>
    <cellStyle name="표준 5 2 2 2 3 5 5 2 3" xfId="38458"/>
    <cellStyle name="표준 5 2 2 2 3 5 5 2 4" xfId="46651"/>
    <cellStyle name="표준 5 2 2 2 3 5 5 3" xfId="17891"/>
    <cellStyle name="표준 5 2 2 2 3 5 5 4" xfId="22053"/>
    <cellStyle name="표준 5 2 2 2 3 5 5 5" xfId="26151"/>
    <cellStyle name="표준 5 2 2 2 3 5 5 6" xfId="34362"/>
    <cellStyle name="표준 5 2 2 2 3 5 5 7" xfId="42555"/>
    <cellStyle name="표준 5 2 2 2 3 5 6" xfId="7491"/>
    <cellStyle name="표준 5 2 2 2 3 5 6 2" xfId="28199"/>
    <cellStyle name="표준 5 2 2 2 3 5 6 3" xfId="36410"/>
    <cellStyle name="표준 5 2 2 2 3 5 6 4" xfId="44603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4"/>
    <cellStyle name="표준 5 2 2 2 3 6 2 2 4" xfId="46907"/>
    <cellStyle name="표준 5 2 2 2 3 6 2 3" xfId="18147"/>
    <cellStyle name="표준 5 2 2 2 3 6 2 4" xfId="22309"/>
    <cellStyle name="표준 5 2 2 2 3 6 2 5" xfId="26407"/>
    <cellStyle name="표준 5 2 2 2 3 6 2 6" xfId="34618"/>
    <cellStyle name="표준 5 2 2 2 3 6 2 7" xfId="42811"/>
    <cellStyle name="표준 5 2 2 2 3 6 3" xfId="7747"/>
    <cellStyle name="표준 5 2 2 2 3 6 3 2" xfId="28455"/>
    <cellStyle name="표준 5 2 2 2 3 6 3 3" xfId="36666"/>
    <cellStyle name="표준 5 2 2 2 3 6 3 4" xfId="44859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70"/>
    <cellStyle name="표준 5 2 2 2 3 6 9" xfId="40763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6"/>
    <cellStyle name="표준 5 2 2 2 3 7 2 2 4" xfId="47419"/>
    <cellStyle name="표준 5 2 2 2 3 7 2 3" xfId="18659"/>
    <cellStyle name="표준 5 2 2 2 3 7 2 4" xfId="22821"/>
    <cellStyle name="표준 5 2 2 2 3 7 2 5" xfId="26919"/>
    <cellStyle name="표준 5 2 2 2 3 7 2 6" xfId="35130"/>
    <cellStyle name="표준 5 2 2 2 3 7 2 7" xfId="43323"/>
    <cellStyle name="표준 5 2 2 2 3 7 3" xfId="8259"/>
    <cellStyle name="표준 5 2 2 2 3 7 3 2" xfId="28967"/>
    <cellStyle name="표준 5 2 2 2 3 7 3 3" xfId="37178"/>
    <cellStyle name="표준 5 2 2 2 3 7 3 4" xfId="45371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2"/>
    <cellStyle name="표준 5 2 2 2 3 7 9" xfId="41275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8"/>
    <cellStyle name="표준 5 2 2 2 3 8 2 2 4" xfId="47931"/>
    <cellStyle name="표준 5 2 2 2 3 8 2 3" xfId="19171"/>
    <cellStyle name="표준 5 2 2 2 3 8 2 4" xfId="23333"/>
    <cellStyle name="표준 5 2 2 2 3 8 2 5" xfId="27431"/>
    <cellStyle name="표준 5 2 2 2 3 8 2 6" xfId="35642"/>
    <cellStyle name="표준 5 2 2 2 3 8 2 7" xfId="43835"/>
    <cellStyle name="표준 5 2 2 2 3 8 3" xfId="8771"/>
    <cellStyle name="표준 5 2 2 2 3 8 3 2" xfId="29479"/>
    <cellStyle name="표준 5 2 2 2 3 8 3 3" xfId="37690"/>
    <cellStyle name="표준 5 2 2 2 3 8 3 4" xfId="45883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4"/>
    <cellStyle name="표준 5 2 2 2 3 8 9" xfId="41787"/>
    <cellStyle name="표준 5 2 2 2 3 9" xfId="6972"/>
    <cellStyle name="표준 5 2 2 2 3 9 2" xfId="9283"/>
    <cellStyle name="표준 5 2 2 2 3 9 2 2" xfId="29991"/>
    <cellStyle name="표준 5 2 2 2 3 9 2 3" xfId="38202"/>
    <cellStyle name="표준 5 2 2 2 3 9 2 4" xfId="46395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6"/>
    <cellStyle name="표준 5 2 2 2 3 9 8" xfId="42299"/>
    <cellStyle name="표준 5 2 2 2 30" xfId="23831"/>
    <cellStyle name="표준 5 2 2 2 31" xfId="32025"/>
    <cellStyle name="표준 5 2 2 2 32" xfId="32042"/>
    <cellStyle name="표준 5 2 2 2 33" xfId="40235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4"/>
    <cellStyle name="표준 5 2 2 2 4 18" xfId="40267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8"/>
    <cellStyle name="표준 5 2 2 2 4 2 16" xfId="40331"/>
    <cellStyle name="표준 5 2 2 2 4 2 2" xfId="587"/>
    <cellStyle name="표준 5 2 2 2 4 2 2 10" xfId="19957"/>
    <cellStyle name="표준 5 2 2 2 4 2 2 11" xfId="24055"/>
    <cellStyle name="표준 5 2 2 2 4 2 2 12" xfId="32266"/>
    <cellStyle name="표준 5 2 2 2 4 2 2 13" xfId="40459"/>
    <cellStyle name="표준 5 2 2 2 4 2 2 2" xfId="843"/>
    <cellStyle name="표준 5 2 2 2 4 2 2 2 10" xfId="24311"/>
    <cellStyle name="표준 5 2 2 2 4 2 2 2 11" xfId="32522"/>
    <cellStyle name="표준 5 2 2 2 4 2 2 2 12" xfId="40715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8"/>
    <cellStyle name="표준 5 2 2 2 4 2 2 2 2 2 2 4" xfId="47371"/>
    <cellStyle name="표준 5 2 2 2 4 2 2 2 2 2 3" xfId="18611"/>
    <cellStyle name="표준 5 2 2 2 4 2 2 2 2 2 4" xfId="22773"/>
    <cellStyle name="표준 5 2 2 2 4 2 2 2 2 2 5" xfId="26871"/>
    <cellStyle name="표준 5 2 2 2 4 2 2 2 2 2 6" xfId="35082"/>
    <cellStyle name="표준 5 2 2 2 4 2 2 2 2 2 7" xfId="43275"/>
    <cellStyle name="표준 5 2 2 2 4 2 2 2 2 3" xfId="8211"/>
    <cellStyle name="표준 5 2 2 2 4 2 2 2 2 3 2" xfId="28919"/>
    <cellStyle name="표준 5 2 2 2 4 2 2 2 2 3 3" xfId="37130"/>
    <cellStyle name="표준 5 2 2 2 4 2 2 2 2 3 4" xfId="45323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4"/>
    <cellStyle name="표준 5 2 2 2 4 2 2 2 2 9" xfId="41227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90"/>
    <cellStyle name="표준 5 2 2 2 4 2 2 2 3 2 2 4" xfId="47883"/>
    <cellStyle name="표준 5 2 2 2 4 2 2 2 3 2 3" xfId="19123"/>
    <cellStyle name="표준 5 2 2 2 4 2 2 2 3 2 4" xfId="23285"/>
    <cellStyle name="표준 5 2 2 2 4 2 2 2 3 2 5" xfId="27383"/>
    <cellStyle name="표준 5 2 2 2 4 2 2 2 3 2 6" xfId="35594"/>
    <cellStyle name="표준 5 2 2 2 4 2 2 2 3 2 7" xfId="43787"/>
    <cellStyle name="표준 5 2 2 2 4 2 2 2 3 3" xfId="8723"/>
    <cellStyle name="표준 5 2 2 2 4 2 2 2 3 3 2" xfId="29431"/>
    <cellStyle name="표준 5 2 2 2 4 2 2 2 3 3 3" xfId="37642"/>
    <cellStyle name="표준 5 2 2 2 4 2 2 2 3 3 4" xfId="45835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6"/>
    <cellStyle name="표준 5 2 2 2 4 2 2 2 3 9" xfId="41739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2"/>
    <cellStyle name="표준 5 2 2 2 4 2 2 2 4 2 2 4" xfId="48395"/>
    <cellStyle name="표준 5 2 2 2 4 2 2 2 4 2 3" xfId="19635"/>
    <cellStyle name="표준 5 2 2 2 4 2 2 2 4 2 4" xfId="23797"/>
    <cellStyle name="표준 5 2 2 2 4 2 2 2 4 2 5" xfId="27895"/>
    <cellStyle name="표준 5 2 2 2 4 2 2 2 4 2 6" xfId="36106"/>
    <cellStyle name="표준 5 2 2 2 4 2 2 2 4 2 7" xfId="44299"/>
    <cellStyle name="표준 5 2 2 2 4 2 2 2 4 3" xfId="9235"/>
    <cellStyle name="표준 5 2 2 2 4 2 2 2 4 3 2" xfId="29943"/>
    <cellStyle name="표준 5 2 2 2 4 2 2 2 4 3 3" xfId="38154"/>
    <cellStyle name="표준 5 2 2 2 4 2 2 2 4 3 4" xfId="46347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8"/>
    <cellStyle name="표준 5 2 2 2 4 2 2 2 4 9" xfId="42251"/>
    <cellStyle name="표준 5 2 2 2 4 2 2 2 5" xfId="9747"/>
    <cellStyle name="표준 5 2 2 2 4 2 2 2 5 2" xfId="13859"/>
    <cellStyle name="표준 5 2 2 2 4 2 2 2 5 2 2" xfId="30455"/>
    <cellStyle name="표준 5 2 2 2 4 2 2 2 5 2 3" xfId="38666"/>
    <cellStyle name="표준 5 2 2 2 4 2 2 2 5 2 4" xfId="46859"/>
    <cellStyle name="표준 5 2 2 2 4 2 2 2 5 3" xfId="18099"/>
    <cellStyle name="표준 5 2 2 2 4 2 2 2 5 4" xfId="22261"/>
    <cellStyle name="표준 5 2 2 2 4 2 2 2 5 5" xfId="26359"/>
    <cellStyle name="표준 5 2 2 2 4 2 2 2 5 6" xfId="34570"/>
    <cellStyle name="표준 5 2 2 2 4 2 2 2 5 7" xfId="42763"/>
    <cellStyle name="표준 5 2 2 2 4 2 2 2 6" xfId="7699"/>
    <cellStyle name="표준 5 2 2 2 4 2 2 2 6 2" xfId="28407"/>
    <cellStyle name="표준 5 2 2 2 4 2 2 2 6 3" xfId="36618"/>
    <cellStyle name="표준 5 2 2 2 4 2 2 2 6 4" xfId="44811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2"/>
    <cellStyle name="표준 5 2 2 2 4 2 2 3 2 2 4" xfId="47115"/>
    <cellStyle name="표준 5 2 2 2 4 2 2 3 2 3" xfId="18355"/>
    <cellStyle name="표준 5 2 2 2 4 2 2 3 2 4" xfId="22517"/>
    <cellStyle name="표준 5 2 2 2 4 2 2 3 2 5" xfId="26615"/>
    <cellStyle name="표준 5 2 2 2 4 2 2 3 2 6" xfId="34826"/>
    <cellStyle name="표준 5 2 2 2 4 2 2 3 2 7" xfId="43019"/>
    <cellStyle name="표준 5 2 2 2 4 2 2 3 3" xfId="7955"/>
    <cellStyle name="표준 5 2 2 2 4 2 2 3 3 2" xfId="28663"/>
    <cellStyle name="표준 5 2 2 2 4 2 2 3 3 3" xfId="36874"/>
    <cellStyle name="표준 5 2 2 2 4 2 2 3 3 4" xfId="45067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8"/>
    <cellStyle name="표준 5 2 2 2 4 2 2 3 9" xfId="40971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4"/>
    <cellStyle name="표준 5 2 2 2 4 2 2 4 2 2 4" xfId="47627"/>
    <cellStyle name="표준 5 2 2 2 4 2 2 4 2 3" xfId="18867"/>
    <cellStyle name="표준 5 2 2 2 4 2 2 4 2 4" xfId="23029"/>
    <cellStyle name="표준 5 2 2 2 4 2 2 4 2 5" xfId="27127"/>
    <cellStyle name="표준 5 2 2 2 4 2 2 4 2 6" xfId="35338"/>
    <cellStyle name="표준 5 2 2 2 4 2 2 4 2 7" xfId="43531"/>
    <cellStyle name="표준 5 2 2 2 4 2 2 4 3" xfId="8467"/>
    <cellStyle name="표준 5 2 2 2 4 2 2 4 3 2" xfId="29175"/>
    <cellStyle name="표준 5 2 2 2 4 2 2 4 3 3" xfId="37386"/>
    <cellStyle name="표준 5 2 2 2 4 2 2 4 3 4" xfId="45579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90"/>
    <cellStyle name="표준 5 2 2 2 4 2 2 4 9" xfId="41483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6"/>
    <cellStyle name="표준 5 2 2 2 4 2 2 5 2 2 4" xfId="48139"/>
    <cellStyle name="표준 5 2 2 2 4 2 2 5 2 3" xfId="19379"/>
    <cellStyle name="표준 5 2 2 2 4 2 2 5 2 4" xfId="23541"/>
    <cellStyle name="표준 5 2 2 2 4 2 2 5 2 5" xfId="27639"/>
    <cellStyle name="표준 5 2 2 2 4 2 2 5 2 6" xfId="35850"/>
    <cellStyle name="표준 5 2 2 2 4 2 2 5 2 7" xfId="44043"/>
    <cellStyle name="표준 5 2 2 2 4 2 2 5 3" xfId="8979"/>
    <cellStyle name="표준 5 2 2 2 4 2 2 5 3 2" xfId="29687"/>
    <cellStyle name="표준 5 2 2 2 4 2 2 5 3 3" xfId="37898"/>
    <cellStyle name="표준 5 2 2 2 4 2 2 5 3 4" xfId="46091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2"/>
    <cellStyle name="표준 5 2 2 2 4 2 2 5 9" xfId="41995"/>
    <cellStyle name="표준 5 2 2 2 4 2 2 6" xfId="9491"/>
    <cellStyle name="표준 5 2 2 2 4 2 2 6 2" xfId="13603"/>
    <cellStyle name="표준 5 2 2 2 4 2 2 6 2 2" xfId="30199"/>
    <cellStyle name="표준 5 2 2 2 4 2 2 6 2 3" xfId="38410"/>
    <cellStyle name="표준 5 2 2 2 4 2 2 6 2 4" xfId="46603"/>
    <cellStyle name="표준 5 2 2 2 4 2 2 6 3" xfId="17843"/>
    <cellStyle name="표준 5 2 2 2 4 2 2 6 4" xfId="22005"/>
    <cellStyle name="표준 5 2 2 2 4 2 2 6 5" xfId="26103"/>
    <cellStyle name="표준 5 2 2 2 4 2 2 6 6" xfId="34314"/>
    <cellStyle name="표준 5 2 2 2 4 2 2 6 7" xfId="42507"/>
    <cellStyle name="표준 5 2 2 2 4 2 2 7" xfId="7443"/>
    <cellStyle name="표준 5 2 2 2 4 2 2 7 2" xfId="28151"/>
    <cellStyle name="표준 5 2 2 2 4 2 2 7 3" xfId="36362"/>
    <cellStyle name="표준 5 2 2 2 4 2 2 7 4" xfId="44555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4"/>
    <cellStyle name="표준 5 2 2 2 4 2 3 12" xfId="40587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50"/>
    <cellStyle name="표준 5 2 2 2 4 2 3 2 2 2 4" xfId="47243"/>
    <cellStyle name="표준 5 2 2 2 4 2 3 2 2 3" xfId="18483"/>
    <cellStyle name="표준 5 2 2 2 4 2 3 2 2 4" xfId="22645"/>
    <cellStyle name="표준 5 2 2 2 4 2 3 2 2 5" xfId="26743"/>
    <cellStyle name="표준 5 2 2 2 4 2 3 2 2 6" xfId="34954"/>
    <cellStyle name="표준 5 2 2 2 4 2 3 2 2 7" xfId="43147"/>
    <cellStyle name="표준 5 2 2 2 4 2 3 2 3" xfId="8083"/>
    <cellStyle name="표준 5 2 2 2 4 2 3 2 3 2" xfId="28791"/>
    <cellStyle name="표준 5 2 2 2 4 2 3 2 3 3" xfId="37002"/>
    <cellStyle name="표준 5 2 2 2 4 2 3 2 3 4" xfId="45195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6"/>
    <cellStyle name="표준 5 2 2 2 4 2 3 2 9" xfId="41099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2"/>
    <cellStyle name="표준 5 2 2 2 4 2 3 3 2 2 4" xfId="47755"/>
    <cellStyle name="표준 5 2 2 2 4 2 3 3 2 3" xfId="18995"/>
    <cellStyle name="표준 5 2 2 2 4 2 3 3 2 4" xfId="23157"/>
    <cellStyle name="표준 5 2 2 2 4 2 3 3 2 5" xfId="27255"/>
    <cellStyle name="표준 5 2 2 2 4 2 3 3 2 6" xfId="35466"/>
    <cellStyle name="표준 5 2 2 2 4 2 3 3 2 7" xfId="43659"/>
    <cellStyle name="표준 5 2 2 2 4 2 3 3 3" xfId="8595"/>
    <cellStyle name="표준 5 2 2 2 4 2 3 3 3 2" xfId="29303"/>
    <cellStyle name="표준 5 2 2 2 4 2 3 3 3 3" xfId="37514"/>
    <cellStyle name="표준 5 2 2 2 4 2 3 3 3 4" xfId="45707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8"/>
    <cellStyle name="표준 5 2 2 2 4 2 3 3 9" xfId="41611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4"/>
    <cellStyle name="표준 5 2 2 2 4 2 3 4 2 2 4" xfId="48267"/>
    <cellStyle name="표준 5 2 2 2 4 2 3 4 2 3" xfId="19507"/>
    <cellStyle name="표준 5 2 2 2 4 2 3 4 2 4" xfId="23669"/>
    <cellStyle name="표준 5 2 2 2 4 2 3 4 2 5" xfId="27767"/>
    <cellStyle name="표준 5 2 2 2 4 2 3 4 2 6" xfId="35978"/>
    <cellStyle name="표준 5 2 2 2 4 2 3 4 2 7" xfId="44171"/>
    <cellStyle name="표준 5 2 2 2 4 2 3 4 3" xfId="9107"/>
    <cellStyle name="표준 5 2 2 2 4 2 3 4 3 2" xfId="29815"/>
    <cellStyle name="표준 5 2 2 2 4 2 3 4 3 3" xfId="38026"/>
    <cellStyle name="표준 5 2 2 2 4 2 3 4 3 4" xfId="46219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30"/>
    <cellStyle name="표준 5 2 2 2 4 2 3 4 9" xfId="42123"/>
    <cellStyle name="표준 5 2 2 2 4 2 3 5" xfId="9619"/>
    <cellStyle name="표준 5 2 2 2 4 2 3 5 2" xfId="13731"/>
    <cellStyle name="표준 5 2 2 2 4 2 3 5 2 2" xfId="30327"/>
    <cellStyle name="표준 5 2 2 2 4 2 3 5 2 3" xfId="38538"/>
    <cellStyle name="표준 5 2 2 2 4 2 3 5 2 4" xfId="46731"/>
    <cellStyle name="표준 5 2 2 2 4 2 3 5 3" xfId="17971"/>
    <cellStyle name="표준 5 2 2 2 4 2 3 5 4" xfId="22133"/>
    <cellStyle name="표준 5 2 2 2 4 2 3 5 5" xfId="26231"/>
    <cellStyle name="표준 5 2 2 2 4 2 3 5 6" xfId="34442"/>
    <cellStyle name="표준 5 2 2 2 4 2 3 5 7" xfId="42635"/>
    <cellStyle name="표준 5 2 2 2 4 2 3 6" xfId="7571"/>
    <cellStyle name="표준 5 2 2 2 4 2 3 6 2" xfId="28279"/>
    <cellStyle name="표준 5 2 2 2 4 2 3 6 3" xfId="36490"/>
    <cellStyle name="표준 5 2 2 2 4 2 3 6 4" xfId="44683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4"/>
    <cellStyle name="표준 5 2 2 2 4 2 4 2 2 4" xfId="46987"/>
    <cellStyle name="표준 5 2 2 2 4 2 4 2 3" xfId="18227"/>
    <cellStyle name="표준 5 2 2 2 4 2 4 2 4" xfId="22389"/>
    <cellStyle name="표준 5 2 2 2 4 2 4 2 5" xfId="26487"/>
    <cellStyle name="표준 5 2 2 2 4 2 4 2 6" xfId="34698"/>
    <cellStyle name="표준 5 2 2 2 4 2 4 2 7" xfId="42891"/>
    <cellStyle name="표준 5 2 2 2 4 2 4 3" xfId="7827"/>
    <cellStyle name="표준 5 2 2 2 4 2 4 3 2" xfId="28535"/>
    <cellStyle name="표준 5 2 2 2 4 2 4 3 3" xfId="36746"/>
    <cellStyle name="표준 5 2 2 2 4 2 4 3 4" xfId="44939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50"/>
    <cellStyle name="표준 5 2 2 2 4 2 4 9" xfId="40843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6"/>
    <cellStyle name="표준 5 2 2 2 4 2 5 2 2 4" xfId="47499"/>
    <cellStyle name="표준 5 2 2 2 4 2 5 2 3" xfId="18739"/>
    <cellStyle name="표준 5 2 2 2 4 2 5 2 4" xfId="22901"/>
    <cellStyle name="표준 5 2 2 2 4 2 5 2 5" xfId="26999"/>
    <cellStyle name="표준 5 2 2 2 4 2 5 2 6" xfId="35210"/>
    <cellStyle name="표준 5 2 2 2 4 2 5 2 7" xfId="43403"/>
    <cellStyle name="표준 5 2 2 2 4 2 5 3" xfId="8339"/>
    <cellStyle name="표준 5 2 2 2 4 2 5 3 2" xfId="29047"/>
    <cellStyle name="표준 5 2 2 2 4 2 5 3 3" xfId="37258"/>
    <cellStyle name="표준 5 2 2 2 4 2 5 3 4" xfId="45451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2"/>
    <cellStyle name="표준 5 2 2 2 4 2 5 9" xfId="41355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8"/>
    <cellStyle name="표준 5 2 2 2 4 2 6 2 2 4" xfId="48011"/>
    <cellStyle name="표준 5 2 2 2 4 2 6 2 3" xfId="19251"/>
    <cellStyle name="표준 5 2 2 2 4 2 6 2 4" xfId="23413"/>
    <cellStyle name="표준 5 2 2 2 4 2 6 2 5" xfId="27511"/>
    <cellStyle name="표준 5 2 2 2 4 2 6 2 6" xfId="35722"/>
    <cellStyle name="표준 5 2 2 2 4 2 6 2 7" xfId="43915"/>
    <cellStyle name="표준 5 2 2 2 4 2 6 3" xfId="8851"/>
    <cellStyle name="표준 5 2 2 2 4 2 6 3 2" xfId="29559"/>
    <cellStyle name="표준 5 2 2 2 4 2 6 3 3" xfId="37770"/>
    <cellStyle name="표준 5 2 2 2 4 2 6 3 4" xfId="45963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4"/>
    <cellStyle name="표준 5 2 2 2 4 2 6 9" xfId="41867"/>
    <cellStyle name="표준 5 2 2 2 4 2 7" xfId="7056"/>
    <cellStyle name="표준 5 2 2 2 4 2 7 2" xfId="9363"/>
    <cellStyle name="표준 5 2 2 2 4 2 7 2 2" xfId="30071"/>
    <cellStyle name="표준 5 2 2 2 4 2 7 2 3" xfId="38282"/>
    <cellStyle name="표준 5 2 2 2 4 2 7 2 4" xfId="46475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6"/>
    <cellStyle name="표준 5 2 2 2 4 2 7 8" xfId="42379"/>
    <cellStyle name="표준 5 2 2 2 4 2 8" xfId="7124"/>
    <cellStyle name="표준 5 2 2 2 4 2 8 2" xfId="28023"/>
    <cellStyle name="표준 5 2 2 2 4 2 8 3" xfId="36234"/>
    <cellStyle name="표준 5 2 2 2 4 2 8 4" xfId="44427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2"/>
    <cellStyle name="표준 5 2 2 2 4 3 13" xfId="40395"/>
    <cellStyle name="표준 5 2 2 2 4 3 2" xfId="779"/>
    <cellStyle name="표준 5 2 2 2 4 3 2 10" xfId="24247"/>
    <cellStyle name="표준 5 2 2 2 4 3 2 11" xfId="32458"/>
    <cellStyle name="표준 5 2 2 2 4 3 2 12" xfId="40651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4"/>
    <cellStyle name="표준 5 2 2 2 4 3 2 2 2 2 4" xfId="47307"/>
    <cellStyle name="표준 5 2 2 2 4 3 2 2 2 3" xfId="18547"/>
    <cellStyle name="표준 5 2 2 2 4 3 2 2 2 4" xfId="22709"/>
    <cellStyle name="표준 5 2 2 2 4 3 2 2 2 5" xfId="26807"/>
    <cellStyle name="표준 5 2 2 2 4 3 2 2 2 6" xfId="35018"/>
    <cellStyle name="표준 5 2 2 2 4 3 2 2 2 7" xfId="43211"/>
    <cellStyle name="표준 5 2 2 2 4 3 2 2 3" xfId="8147"/>
    <cellStyle name="표준 5 2 2 2 4 3 2 2 3 2" xfId="28855"/>
    <cellStyle name="표준 5 2 2 2 4 3 2 2 3 3" xfId="37066"/>
    <cellStyle name="표준 5 2 2 2 4 3 2 2 3 4" xfId="45259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70"/>
    <cellStyle name="표준 5 2 2 2 4 3 2 2 9" xfId="41163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6"/>
    <cellStyle name="표준 5 2 2 2 4 3 2 3 2 2 4" xfId="47819"/>
    <cellStyle name="표준 5 2 2 2 4 3 2 3 2 3" xfId="19059"/>
    <cellStyle name="표준 5 2 2 2 4 3 2 3 2 4" xfId="23221"/>
    <cellStyle name="표준 5 2 2 2 4 3 2 3 2 5" xfId="27319"/>
    <cellStyle name="표준 5 2 2 2 4 3 2 3 2 6" xfId="35530"/>
    <cellStyle name="표준 5 2 2 2 4 3 2 3 2 7" xfId="43723"/>
    <cellStyle name="표준 5 2 2 2 4 3 2 3 3" xfId="8659"/>
    <cellStyle name="표준 5 2 2 2 4 3 2 3 3 2" xfId="29367"/>
    <cellStyle name="표준 5 2 2 2 4 3 2 3 3 3" xfId="37578"/>
    <cellStyle name="표준 5 2 2 2 4 3 2 3 3 4" xfId="45771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2"/>
    <cellStyle name="표준 5 2 2 2 4 3 2 3 9" xfId="41675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8"/>
    <cellStyle name="표준 5 2 2 2 4 3 2 4 2 2 4" xfId="48331"/>
    <cellStyle name="표준 5 2 2 2 4 3 2 4 2 3" xfId="19571"/>
    <cellStyle name="표준 5 2 2 2 4 3 2 4 2 4" xfId="23733"/>
    <cellStyle name="표준 5 2 2 2 4 3 2 4 2 5" xfId="27831"/>
    <cellStyle name="표준 5 2 2 2 4 3 2 4 2 6" xfId="36042"/>
    <cellStyle name="표준 5 2 2 2 4 3 2 4 2 7" xfId="44235"/>
    <cellStyle name="표준 5 2 2 2 4 3 2 4 3" xfId="9171"/>
    <cellStyle name="표준 5 2 2 2 4 3 2 4 3 2" xfId="29879"/>
    <cellStyle name="표준 5 2 2 2 4 3 2 4 3 3" xfId="38090"/>
    <cellStyle name="표준 5 2 2 2 4 3 2 4 3 4" xfId="46283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4"/>
    <cellStyle name="표준 5 2 2 2 4 3 2 4 9" xfId="42187"/>
    <cellStyle name="표준 5 2 2 2 4 3 2 5" xfId="9683"/>
    <cellStyle name="표준 5 2 2 2 4 3 2 5 2" xfId="13795"/>
    <cellStyle name="표준 5 2 2 2 4 3 2 5 2 2" xfId="30391"/>
    <cellStyle name="표준 5 2 2 2 4 3 2 5 2 3" xfId="38602"/>
    <cellStyle name="표준 5 2 2 2 4 3 2 5 2 4" xfId="46795"/>
    <cellStyle name="표준 5 2 2 2 4 3 2 5 3" xfId="18035"/>
    <cellStyle name="표준 5 2 2 2 4 3 2 5 4" xfId="22197"/>
    <cellStyle name="표준 5 2 2 2 4 3 2 5 5" xfId="26295"/>
    <cellStyle name="표준 5 2 2 2 4 3 2 5 6" xfId="34506"/>
    <cellStyle name="표준 5 2 2 2 4 3 2 5 7" xfId="42699"/>
    <cellStyle name="표준 5 2 2 2 4 3 2 6" xfId="7635"/>
    <cellStyle name="표준 5 2 2 2 4 3 2 6 2" xfId="28343"/>
    <cellStyle name="표준 5 2 2 2 4 3 2 6 3" xfId="36554"/>
    <cellStyle name="표준 5 2 2 2 4 3 2 6 4" xfId="44747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8"/>
    <cellStyle name="표준 5 2 2 2 4 3 3 2 2 4" xfId="47051"/>
    <cellStyle name="표준 5 2 2 2 4 3 3 2 3" xfId="18291"/>
    <cellStyle name="표준 5 2 2 2 4 3 3 2 4" xfId="22453"/>
    <cellStyle name="표준 5 2 2 2 4 3 3 2 5" xfId="26551"/>
    <cellStyle name="표준 5 2 2 2 4 3 3 2 6" xfId="34762"/>
    <cellStyle name="표준 5 2 2 2 4 3 3 2 7" xfId="42955"/>
    <cellStyle name="표준 5 2 2 2 4 3 3 3" xfId="7891"/>
    <cellStyle name="표준 5 2 2 2 4 3 3 3 2" xfId="28599"/>
    <cellStyle name="표준 5 2 2 2 4 3 3 3 3" xfId="36810"/>
    <cellStyle name="표준 5 2 2 2 4 3 3 3 4" xfId="45003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4"/>
    <cellStyle name="표준 5 2 2 2 4 3 3 9" xfId="40907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70"/>
    <cellStyle name="표준 5 2 2 2 4 3 4 2 2 4" xfId="47563"/>
    <cellStyle name="표준 5 2 2 2 4 3 4 2 3" xfId="18803"/>
    <cellStyle name="표준 5 2 2 2 4 3 4 2 4" xfId="22965"/>
    <cellStyle name="표준 5 2 2 2 4 3 4 2 5" xfId="27063"/>
    <cellStyle name="표준 5 2 2 2 4 3 4 2 6" xfId="35274"/>
    <cellStyle name="표준 5 2 2 2 4 3 4 2 7" xfId="43467"/>
    <cellStyle name="표준 5 2 2 2 4 3 4 3" xfId="8403"/>
    <cellStyle name="표준 5 2 2 2 4 3 4 3 2" xfId="29111"/>
    <cellStyle name="표준 5 2 2 2 4 3 4 3 3" xfId="37322"/>
    <cellStyle name="표준 5 2 2 2 4 3 4 3 4" xfId="45515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6"/>
    <cellStyle name="표준 5 2 2 2 4 3 4 9" xfId="41419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2"/>
    <cellStyle name="표준 5 2 2 2 4 3 5 2 2 4" xfId="48075"/>
    <cellStyle name="표준 5 2 2 2 4 3 5 2 3" xfId="19315"/>
    <cellStyle name="표준 5 2 2 2 4 3 5 2 4" xfId="23477"/>
    <cellStyle name="표준 5 2 2 2 4 3 5 2 5" xfId="27575"/>
    <cellStyle name="표준 5 2 2 2 4 3 5 2 6" xfId="35786"/>
    <cellStyle name="표준 5 2 2 2 4 3 5 2 7" xfId="43979"/>
    <cellStyle name="표준 5 2 2 2 4 3 5 3" xfId="8915"/>
    <cellStyle name="표준 5 2 2 2 4 3 5 3 2" xfId="29623"/>
    <cellStyle name="표준 5 2 2 2 4 3 5 3 3" xfId="37834"/>
    <cellStyle name="표준 5 2 2 2 4 3 5 3 4" xfId="46027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8"/>
    <cellStyle name="표준 5 2 2 2 4 3 5 9" xfId="41931"/>
    <cellStyle name="표준 5 2 2 2 4 3 6" xfId="9427"/>
    <cellStyle name="표준 5 2 2 2 4 3 6 2" xfId="13539"/>
    <cellStyle name="표준 5 2 2 2 4 3 6 2 2" xfId="30135"/>
    <cellStyle name="표준 5 2 2 2 4 3 6 2 3" xfId="38346"/>
    <cellStyle name="표준 5 2 2 2 4 3 6 2 4" xfId="46539"/>
    <cellStyle name="표준 5 2 2 2 4 3 6 3" xfId="17779"/>
    <cellStyle name="표준 5 2 2 2 4 3 6 4" xfId="21941"/>
    <cellStyle name="표준 5 2 2 2 4 3 6 5" xfId="26039"/>
    <cellStyle name="표준 5 2 2 2 4 3 6 6" xfId="34250"/>
    <cellStyle name="표준 5 2 2 2 4 3 6 7" xfId="42443"/>
    <cellStyle name="표준 5 2 2 2 4 3 7" xfId="7379"/>
    <cellStyle name="표준 5 2 2 2 4 3 7 2" xfId="28087"/>
    <cellStyle name="표준 5 2 2 2 4 3 7 3" xfId="36298"/>
    <cellStyle name="표준 5 2 2 2 4 3 7 4" xfId="44491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30"/>
    <cellStyle name="표준 5 2 2 2 4 4 12" xfId="40523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6"/>
    <cellStyle name="표준 5 2 2 2 4 4 2 2 2 4" xfId="47179"/>
    <cellStyle name="표준 5 2 2 2 4 4 2 2 3" xfId="18419"/>
    <cellStyle name="표준 5 2 2 2 4 4 2 2 4" xfId="22581"/>
    <cellStyle name="표준 5 2 2 2 4 4 2 2 5" xfId="26679"/>
    <cellStyle name="표준 5 2 2 2 4 4 2 2 6" xfId="34890"/>
    <cellStyle name="표준 5 2 2 2 4 4 2 2 7" xfId="43083"/>
    <cellStyle name="표준 5 2 2 2 4 4 2 3" xfId="8019"/>
    <cellStyle name="표준 5 2 2 2 4 4 2 3 2" xfId="28727"/>
    <cellStyle name="표준 5 2 2 2 4 4 2 3 3" xfId="36938"/>
    <cellStyle name="표준 5 2 2 2 4 4 2 3 4" xfId="45131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2"/>
    <cellStyle name="표준 5 2 2 2 4 4 2 9" xfId="41035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8"/>
    <cellStyle name="표준 5 2 2 2 4 4 3 2 2 4" xfId="47691"/>
    <cellStyle name="표준 5 2 2 2 4 4 3 2 3" xfId="18931"/>
    <cellStyle name="표준 5 2 2 2 4 4 3 2 4" xfId="23093"/>
    <cellStyle name="표준 5 2 2 2 4 4 3 2 5" xfId="27191"/>
    <cellStyle name="표준 5 2 2 2 4 4 3 2 6" xfId="35402"/>
    <cellStyle name="표준 5 2 2 2 4 4 3 2 7" xfId="43595"/>
    <cellStyle name="표준 5 2 2 2 4 4 3 3" xfId="8531"/>
    <cellStyle name="표준 5 2 2 2 4 4 3 3 2" xfId="29239"/>
    <cellStyle name="표준 5 2 2 2 4 4 3 3 3" xfId="37450"/>
    <cellStyle name="표준 5 2 2 2 4 4 3 3 4" xfId="45643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4"/>
    <cellStyle name="표준 5 2 2 2 4 4 3 9" xfId="41547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10"/>
    <cellStyle name="표준 5 2 2 2 4 4 4 2 2 4" xfId="48203"/>
    <cellStyle name="표준 5 2 2 2 4 4 4 2 3" xfId="19443"/>
    <cellStyle name="표준 5 2 2 2 4 4 4 2 4" xfId="23605"/>
    <cellStyle name="표준 5 2 2 2 4 4 4 2 5" xfId="27703"/>
    <cellStyle name="표준 5 2 2 2 4 4 4 2 6" xfId="35914"/>
    <cellStyle name="표준 5 2 2 2 4 4 4 2 7" xfId="44107"/>
    <cellStyle name="표준 5 2 2 2 4 4 4 3" xfId="9043"/>
    <cellStyle name="표준 5 2 2 2 4 4 4 3 2" xfId="29751"/>
    <cellStyle name="표준 5 2 2 2 4 4 4 3 3" xfId="37962"/>
    <cellStyle name="표준 5 2 2 2 4 4 4 3 4" xfId="46155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6"/>
    <cellStyle name="표준 5 2 2 2 4 4 4 9" xfId="42059"/>
    <cellStyle name="표준 5 2 2 2 4 4 5" xfId="9555"/>
    <cellStyle name="표준 5 2 2 2 4 4 5 2" xfId="13667"/>
    <cellStyle name="표준 5 2 2 2 4 4 5 2 2" xfId="30263"/>
    <cellStyle name="표준 5 2 2 2 4 4 5 2 3" xfId="38474"/>
    <cellStyle name="표준 5 2 2 2 4 4 5 2 4" xfId="46667"/>
    <cellStyle name="표준 5 2 2 2 4 4 5 3" xfId="17907"/>
    <cellStyle name="표준 5 2 2 2 4 4 5 4" xfId="22069"/>
    <cellStyle name="표준 5 2 2 2 4 4 5 5" xfId="26167"/>
    <cellStyle name="표준 5 2 2 2 4 4 5 6" xfId="34378"/>
    <cellStyle name="표준 5 2 2 2 4 4 5 7" xfId="42571"/>
    <cellStyle name="표준 5 2 2 2 4 4 6" xfId="7507"/>
    <cellStyle name="표준 5 2 2 2 4 4 6 2" xfId="28215"/>
    <cellStyle name="표준 5 2 2 2 4 4 6 3" xfId="36426"/>
    <cellStyle name="표준 5 2 2 2 4 4 6 4" xfId="44619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30"/>
    <cellStyle name="표준 5 2 2 2 4 5 2 2 4" xfId="46923"/>
    <cellStyle name="표준 5 2 2 2 4 5 2 3" xfId="18163"/>
    <cellStyle name="표준 5 2 2 2 4 5 2 4" xfId="22325"/>
    <cellStyle name="표준 5 2 2 2 4 5 2 5" xfId="26423"/>
    <cellStyle name="표준 5 2 2 2 4 5 2 6" xfId="34634"/>
    <cellStyle name="표준 5 2 2 2 4 5 2 7" xfId="42827"/>
    <cellStyle name="표준 5 2 2 2 4 5 3" xfId="7763"/>
    <cellStyle name="표준 5 2 2 2 4 5 3 2" xfId="28471"/>
    <cellStyle name="표준 5 2 2 2 4 5 3 3" xfId="36682"/>
    <cellStyle name="표준 5 2 2 2 4 5 3 4" xfId="44875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6"/>
    <cellStyle name="표준 5 2 2 2 4 5 9" xfId="40779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2"/>
    <cellStyle name="표준 5 2 2 2 4 6 2 2 4" xfId="47435"/>
    <cellStyle name="표준 5 2 2 2 4 6 2 3" xfId="18675"/>
    <cellStyle name="표준 5 2 2 2 4 6 2 4" xfId="22837"/>
    <cellStyle name="표준 5 2 2 2 4 6 2 5" xfId="26935"/>
    <cellStyle name="표준 5 2 2 2 4 6 2 6" xfId="35146"/>
    <cellStyle name="표준 5 2 2 2 4 6 2 7" xfId="43339"/>
    <cellStyle name="표준 5 2 2 2 4 6 3" xfId="8275"/>
    <cellStyle name="표준 5 2 2 2 4 6 3 2" xfId="28983"/>
    <cellStyle name="표준 5 2 2 2 4 6 3 3" xfId="37194"/>
    <cellStyle name="표준 5 2 2 2 4 6 3 4" xfId="45387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8"/>
    <cellStyle name="표준 5 2 2 2 4 6 9" xfId="41291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4"/>
    <cellStyle name="표준 5 2 2 2 4 7 2 2 4" xfId="47947"/>
    <cellStyle name="표준 5 2 2 2 4 7 2 3" xfId="19187"/>
    <cellStyle name="표준 5 2 2 2 4 7 2 4" xfId="23349"/>
    <cellStyle name="표준 5 2 2 2 4 7 2 5" xfId="27447"/>
    <cellStyle name="표준 5 2 2 2 4 7 2 6" xfId="35658"/>
    <cellStyle name="표준 5 2 2 2 4 7 2 7" xfId="43851"/>
    <cellStyle name="표준 5 2 2 2 4 7 3" xfId="8787"/>
    <cellStyle name="표준 5 2 2 2 4 7 3 2" xfId="29495"/>
    <cellStyle name="표준 5 2 2 2 4 7 3 3" xfId="37706"/>
    <cellStyle name="표준 5 2 2 2 4 7 3 4" xfId="45899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10"/>
    <cellStyle name="표준 5 2 2 2 4 7 9" xfId="41803"/>
    <cellStyle name="표준 5 2 2 2 4 8" xfId="395"/>
    <cellStyle name="표준 5 2 2 2 4 8 2" xfId="9299"/>
    <cellStyle name="표준 5 2 2 2 4 8 2 2" xfId="30007"/>
    <cellStyle name="표준 5 2 2 2 4 8 2 3" xfId="38218"/>
    <cellStyle name="표준 5 2 2 2 4 8 2 4" xfId="46411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2"/>
    <cellStyle name="표준 5 2 2 2 4 8 8" xfId="42315"/>
    <cellStyle name="표준 5 2 2 2 4 9" xfId="6998"/>
    <cellStyle name="표준 5 2 2 2 4 9 2" xfId="27959"/>
    <cellStyle name="표준 5 2 2 2 4 9 3" xfId="36170"/>
    <cellStyle name="표준 5 2 2 2 4 9 4" xfId="44363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6"/>
    <cellStyle name="표준 5 2 2 2 5 16" xfId="40299"/>
    <cellStyle name="표준 5 2 2 2 5 2" xfId="555"/>
    <cellStyle name="표준 5 2 2 2 5 2 10" xfId="19925"/>
    <cellStyle name="표준 5 2 2 2 5 2 11" xfId="24023"/>
    <cellStyle name="표준 5 2 2 2 5 2 12" xfId="32234"/>
    <cellStyle name="표준 5 2 2 2 5 2 13" xfId="40427"/>
    <cellStyle name="표준 5 2 2 2 5 2 2" xfId="811"/>
    <cellStyle name="표준 5 2 2 2 5 2 2 10" xfId="24279"/>
    <cellStyle name="표준 5 2 2 2 5 2 2 11" xfId="32490"/>
    <cellStyle name="표준 5 2 2 2 5 2 2 12" xfId="40683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6"/>
    <cellStyle name="표준 5 2 2 2 5 2 2 2 2 2 4" xfId="47339"/>
    <cellStyle name="표준 5 2 2 2 5 2 2 2 2 3" xfId="18579"/>
    <cellStyle name="표준 5 2 2 2 5 2 2 2 2 4" xfId="22741"/>
    <cellStyle name="표준 5 2 2 2 5 2 2 2 2 5" xfId="26839"/>
    <cellStyle name="표준 5 2 2 2 5 2 2 2 2 6" xfId="35050"/>
    <cellStyle name="표준 5 2 2 2 5 2 2 2 2 7" xfId="43243"/>
    <cellStyle name="표준 5 2 2 2 5 2 2 2 3" xfId="8179"/>
    <cellStyle name="표준 5 2 2 2 5 2 2 2 3 2" xfId="28887"/>
    <cellStyle name="표준 5 2 2 2 5 2 2 2 3 3" xfId="37098"/>
    <cellStyle name="표준 5 2 2 2 5 2 2 2 3 4" xfId="45291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2"/>
    <cellStyle name="표준 5 2 2 2 5 2 2 2 9" xfId="41195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8"/>
    <cellStyle name="표준 5 2 2 2 5 2 2 3 2 2 4" xfId="47851"/>
    <cellStyle name="표준 5 2 2 2 5 2 2 3 2 3" xfId="19091"/>
    <cellStyle name="표준 5 2 2 2 5 2 2 3 2 4" xfId="23253"/>
    <cellStyle name="표준 5 2 2 2 5 2 2 3 2 5" xfId="27351"/>
    <cellStyle name="표준 5 2 2 2 5 2 2 3 2 6" xfId="35562"/>
    <cellStyle name="표준 5 2 2 2 5 2 2 3 2 7" xfId="43755"/>
    <cellStyle name="표준 5 2 2 2 5 2 2 3 3" xfId="8691"/>
    <cellStyle name="표준 5 2 2 2 5 2 2 3 3 2" xfId="29399"/>
    <cellStyle name="표준 5 2 2 2 5 2 2 3 3 3" xfId="37610"/>
    <cellStyle name="표준 5 2 2 2 5 2 2 3 3 4" xfId="45803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4"/>
    <cellStyle name="표준 5 2 2 2 5 2 2 3 9" xfId="41707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70"/>
    <cellStyle name="표준 5 2 2 2 5 2 2 4 2 2 4" xfId="48363"/>
    <cellStyle name="표준 5 2 2 2 5 2 2 4 2 3" xfId="19603"/>
    <cellStyle name="표준 5 2 2 2 5 2 2 4 2 4" xfId="23765"/>
    <cellStyle name="표준 5 2 2 2 5 2 2 4 2 5" xfId="27863"/>
    <cellStyle name="표준 5 2 2 2 5 2 2 4 2 6" xfId="36074"/>
    <cellStyle name="표준 5 2 2 2 5 2 2 4 2 7" xfId="44267"/>
    <cellStyle name="표준 5 2 2 2 5 2 2 4 3" xfId="9203"/>
    <cellStyle name="표준 5 2 2 2 5 2 2 4 3 2" xfId="29911"/>
    <cellStyle name="표준 5 2 2 2 5 2 2 4 3 3" xfId="38122"/>
    <cellStyle name="표준 5 2 2 2 5 2 2 4 3 4" xfId="46315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6"/>
    <cellStyle name="표준 5 2 2 2 5 2 2 4 9" xfId="42219"/>
    <cellStyle name="표준 5 2 2 2 5 2 2 5" xfId="9715"/>
    <cellStyle name="표준 5 2 2 2 5 2 2 5 2" xfId="13827"/>
    <cellStyle name="표준 5 2 2 2 5 2 2 5 2 2" xfId="30423"/>
    <cellStyle name="표준 5 2 2 2 5 2 2 5 2 3" xfId="38634"/>
    <cellStyle name="표준 5 2 2 2 5 2 2 5 2 4" xfId="46827"/>
    <cellStyle name="표준 5 2 2 2 5 2 2 5 3" xfId="18067"/>
    <cellStyle name="표준 5 2 2 2 5 2 2 5 4" xfId="22229"/>
    <cellStyle name="표준 5 2 2 2 5 2 2 5 5" xfId="26327"/>
    <cellStyle name="표준 5 2 2 2 5 2 2 5 6" xfId="34538"/>
    <cellStyle name="표준 5 2 2 2 5 2 2 5 7" xfId="42731"/>
    <cellStyle name="표준 5 2 2 2 5 2 2 6" xfId="7667"/>
    <cellStyle name="표준 5 2 2 2 5 2 2 6 2" xfId="28375"/>
    <cellStyle name="표준 5 2 2 2 5 2 2 6 3" xfId="36586"/>
    <cellStyle name="표준 5 2 2 2 5 2 2 6 4" xfId="44779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90"/>
    <cellStyle name="표준 5 2 2 2 5 2 3 2 2 4" xfId="47083"/>
    <cellStyle name="표준 5 2 2 2 5 2 3 2 3" xfId="18323"/>
    <cellStyle name="표준 5 2 2 2 5 2 3 2 4" xfId="22485"/>
    <cellStyle name="표준 5 2 2 2 5 2 3 2 5" xfId="26583"/>
    <cellStyle name="표준 5 2 2 2 5 2 3 2 6" xfId="34794"/>
    <cellStyle name="표준 5 2 2 2 5 2 3 2 7" xfId="42987"/>
    <cellStyle name="표준 5 2 2 2 5 2 3 3" xfId="7923"/>
    <cellStyle name="표준 5 2 2 2 5 2 3 3 2" xfId="28631"/>
    <cellStyle name="표준 5 2 2 2 5 2 3 3 3" xfId="36842"/>
    <cellStyle name="표준 5 2 2 2 5 2 3 3 4" xfId="45035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6"/>
    <cellStyle name="표준 5 2 2 2 5 2 3 9" xfId="40939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2"/>
    <cellStyle name="표준 5 2 2 2 5 2 4 2 2 4" xfId="47595"/>
    <cellStyle name="표준 5 2 2 2 5 2 4 2 3" xfId="18835"/>
    <cellStyle name="표준 5 2 2 2 5 2 4 2 4" xfId="22997"/>
    <cellStyle name="표준 5 2 2 2 5 2 4 2 5" xfId="27095"/>
    <cellStyle name="표준 5 2 2 2 5 2 4 2 6" xfId="35306"/>
    <cellStyle name="표준 5 2 2 2 5 2 4 2 7" xfId="43499"/>
    <cellStyle name="표준 5 2 2 2 5 2 4 3" xfId="8435"/>
    <cellStyle name="표준 5 2 2 2 5 2 4 3 2" xfId="29143"/>
    <cellStyle name="표준 5 2 2 2 5 2 4 3 3" xfId="37354"/>
    <cellStyle name="표준 5 2 2 2 5 2 4 3 4" xfId="45547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8"/>
    <cellStyle name="표준 5 2 2 2 5 2 4 9" xfId="41451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4"/>
    <cellStyle name="표준 5 2 2 2 5 2 5 2 2 4" xfId="48107"/>
    <cellStyle name="표준 5 2 2 2 5 2 5 2 3" xfId="19347"/>
    <cellStyle name="표준 5 2 2 2 5 2 5 2 4" xfId="23509"/>
    <cellStyle name="표준 5 2 2 2 5 2 5 2 5" xfId="27607"/>
    <cellStyle name="표준 5 2 2 2 5 2 5 2 6" xfId="35818"/>
    <cellStyle name="표준 5 2 2 2 5 2 5 2 7" xfId="44011"/>
    <cellStyle name="표준 5 2 2 2 5 2 5 3" xfId="8947"/>
    <cellStyle name="표준 5 2 2 2 5 2 5 3 2" xfId="29655"/>
    <cellStyle name="표준 5 2 2 2 5 2 5 3 3" xfId="37866"/>
    <cellStyle name="표준 5 2 2 2 5 2 5 3 4" xfId="46059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70"/>
    <cellStyle name="표준 5 2 2 2 5 2 5 9" xfId="41963"/>
    <cellStyle name="표준 5 2 2 2 5 2 6" xfId="9459"/>
    <cellStyle name="표준 5 2 2 2 5 2 6 2" xfId="13571"/>
    <cellStyle name="표준 5 2 2 2 5 2 6 2 2" xfId="30167"/>
    <cellStyle name="표준 5 2 2 2 5 2 6 2 3" xfId="38378"/>
    <cellStyle name="표준 5 2 2 2 5 2 6 2 4" xfId="46571"/>
    <cellStyle name="표준 5 2 2 2 5 2 6 3" xfId="17811"/>
    <cellStyle name="표준 5 2 2 2 5 2 6 4" xfId="21973"/>
    <cellStyle name="표준 5 2 2 2 5 2 6 5" xfId="26071"/>
    <cellStyle name="표준 5 2 2 2 5 2 6 6" xfId="34282"/>
    <cellStyle name="표준 5 2 2 2 5 2 6 7" xfId="42475"/>
    <cellStyle name="표준 5 2 2 2 5 2 7" xfId="7411"/>
    <cellStyle name="표준 5 2 2 2 5 2 7 2" xfId="28119"/>
    <cellStyle name="표준 5 2 2 2 5 2 7 3" xfId="36330"/>
    <cellStyle name="표준 5 2 2 2 5 2 7 4" xfId="44523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2"/>
    <cellStyle name="표준 5 2 2 2 5 3 12" xfId="40555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8"/>
    <cellStyle name="표준 5 2 2 2 5 3 2 2 2 4" xfId="47211"/>
    <cellStyle name="표준 5 2 2 2 5 3 2 2 3" xfId="18451"/>
    <cellStyle name="표준 5 2 2 2 5 3 2 2 4" xfId="22613"/>
    <cellStyle name="표준 5 2 2 2 5 3 2 2 5" xfId="26711"/>
    <cellStyle name="표준 5 2 2 2 5 3 2 2 6" xfId="34922"/>
    <cellStyle name="표준 5 2 2 2 5 3 2 2 7" xfId="43115"/>
    <cellStyle name="표준 5 2 2 2 5 3 2 3" xfId="8051"/>
    <cellStyle name="표준 5 2 2 2 5 3 2 3 2" xfId="28759"/>
    <cellStyle name="표준 5 2 2 2 5 3 2 3 3" xfId="36970"/>
    <cellStyle name="표준 5 2 2 2 5 3 2 3 4" xfId="45163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4"/>
    <cellStyle name="표준 5 2 2 2 5 3 2 9" xfId="41067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30"/>
    <cellStyle name="표준 5 2 2 2 5 3 3 2 2 4" xfId="47723"/>
    <cellStyle name="표준 5 2 2 2 5 3 3 2 3" xfId="18963"/>
    <cellStyle name="표준 5 2 2 2 5 3 3 2 4" xfId="23125"/>
    <cellStyle name="표준 5 2 2 2 5 3 3 2 5" xfId="27223"/>
    <cellStyle name="표준 5 2 2 2 5 3 3 2 6" xfId="35434"/>
    <cellStyle name="표준 5 2 2 2 5 3 3 2 7" xfId="43627"/>
    <cellStyle name="표준 5 2 2 2 5 3 3 3" xfId="8563"/>
    <cellStyle name="표준 5 2 2 2 5 3 3 3 2" xfId="29271"/>
    <cellStyle name="표준 5 2 2 2 5 3 3 3 3" xfId="37482"/>
    <cellStyle name="표준 5 2 2 2 5 3 3 3 4" xfId="45675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6"/>
    <cellStyle name="표준 5 2 2 2 5 3 3 9" xfId="41579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2"/>
    <cellStyle name="표준 5 2 2 2 5 3 4 2 2 4" xfId="48235"/>
    <cellStyle name="표준 5 2 2 2 5 3 4 2 3" xfId="19475"/>
    <cellStyle name="표준 5 2 2 2 5 3 4 2 4" xfId="23637"/>
    <cellStyle name="표준 5 2 2 2 5 3 4 2 5" xfId="27735"/>
    <cellStyle name="표준 5 2 2 2 5 3 4 2 6" xfId="35946"/>
    <cellStyle name="표준 5 2 2 2 5 3 4 2 7" xfId="44139"/>
    <cellStyle name="표준 5 2 2 2 5 3 4 3" xfId="9075"/>
    <cellStyle name="표준 5 2 2 2 5 3 4 3 2" xfId="29783"/>
    <cellStyle name="표준 5 2 2 2 5 3 4 3 3" xfId="37994"/>
    <cellStyle name="표준 5 2 2 2 5 3 4 3 4" xfId="46187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8"/>
    <cellStyle name="표준 5 2 2 2 5 3 4 9" xfId="42091"/>
    <cellStyle name="표준 5 2 2 2 5 3 5" xfId="9587"/>
    <cellStyle name="표준 5 2 2 2 5 3 5 2" xfId="13699"/>
    <cellStyle name="표준 5 2 2 2 5 3 5 2 2" xfId="30295"/>
    <cellStyle name="표준 5 2 2 2 5 3 5 2 3" xfId="38506"/>
    <cellStyle name="표준 5 2 2 2 5 3 5 2 4" xfId="46699"/>
    <cellStyle name="표준 5 2 2 2 5 3 5 3" xfId="17939"/>
    <cellStyle name="표준 5 2 2 2 5 3 5 4" xfId="22101"/>
    <cellStyle name="표준 5 2 2 2 5 3 5 5" xfId="26199"/>
    <cellStyle name="표준 5 2 2 2 5 3 5 6" xfId="34410"/>
    <cellStyle name="표준 5 2 2 2 5 3 5 7" xfId="42603"/>
    <cellStyle name="표준 5 2 2 2 5 3 6" xfId="7539"/>
    <cellStyle name="표준 5 2 2 2 5 3 6 2" xfId="28247"/>
    <cellStyle name="표준 5 2 2 2 5 3 6 3" xfId="36458"/>
    <cellStyle name="표준 5 2 2 2 5 3 6 4" xfId="44651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2"/>
    <cellStyle name="표준 5 2 2 2 5 4 2 2 4" xfId="46955"/>
    <cellStyle name="표준 5 2 2 2 5 4 2 3" xfId="18195"/>
    <cellStyle name="표준 5 2 2 2 5 4 2 4" xfId="22357"/>
    <cellStyle name="표준 5 2 2 2 5 4 2 5" xfId="26455"/>
    <cellStyle name="표준 5 2 2 2 5 4 2 6" xfId="34666"/>
    <cellStyle name="표준 5 2 2 2 5 4 2 7" xfId="42859"/>
    <cellStyle name="표준 5 2 2 2 5 4 3" xfId="7795"/>
    <cellStyle name="표준 5 2 2 2 5 4 3 2" xfId="28503"/>
    <cellStyle name="표준 5 2 2 2 5 4 3 3" xfId="36714"/>
    <cellStyle name="표준 5 2 2 2 5 4 3 4" xfId="44907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8"/>
    <cellStyle name="표준 5 2 2 2 5 4 9" xfId="40811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4"/>
    <cellStyle name="표준 5 2 2 2 5 5 2 2 4" xfId="47467"/>
    <cellStyle name="표준 5 2 2 2 5 5 2 3" xfId="18707"/>
    <cellStyle name="표준 5 2 2 2 5 5 2 4" xfId="22869"/>
    <cellStyle name="표준 5 2 2 2 5 5 2 5" xfId="26967"/>
    <cellStyle name="표준 5 2 2 2 5 5 2 6" xfId="35178"/>
    <cellStyle name="표준 5 2 2 2 5 5 2 7" xfId="43371"/>
    <cellStyle name="표준 5 2 2 2 5 5 3" xfId="8307"/>
    <cellStyle name="표준 5 2 2 2 5 5 3 2" xfId="29015"/>
    <cellStyle name="표준 5 2 2 2 5 5 3 3" xfId="37226"/>
    <cellStyle name="표준 5 2 2 2 5 5 3 4" xfId="45419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30"/>
    <cellStyle name="표준 5 2 2 2 5 5 9" xfId="41323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6"/>
    <cellStyle name="표준 5 2 2 2 5 6 2 2 4" xfId="47979"/>
    <cellStyle name="표준 5 2 2 2 5 6 2 3" xfId="19219"/>
    <cellStyle name="표준 5 2 2 2 5 6 2 4" xfId="23381"/>
    <cellStyle name="표준 5 2 2 2 5 6 2 5" xfId="27479"/>
    <cellStyle name="표준 5 2 2 2 5 6 2 6" xfId="35690"/>
    <cellStyle name="표준 5 2 2 2 5 6 2 7" xfId="43883"/>
    <cellStyle name="표준 5 2 2 2 5 6 3" xfId="8819"/>
    <cellStyle name="표준 5 2 2 2 5 6 3 2" xfId="29527"/>
    <cellStyle name="표준 5 2 2 2 5 6 3 3" xfId="37738"/>
    <cellStyle name="표준 5 2 2 2 5 6 3 4" xfId="45931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2"/>
    <cellStyle name="표준 5 2 2 2 5 6 9" xfId="41835"/>
    <cellStyle name="표준 5 2 2 2 5 7" xfId="7024"/>
    <cellStyle name="표준 5 2 2 2 5 7 2" xfId="9331"/>
    <cellStyle name="표준 5 2 2 2 5 7 2 2" xfId="30039"/>
    <cellStyle name="표준 5 2 2 2 5 7 2 3" xfId="38250"/>
    <cellStyle name="표준 5 2 2 2 5 7 2 4" xfId="46443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4"/>
    <cellStyle name="표준 5 2 2 2 5 7 8" xfId="42347"/>
    <cellStyle name="표준 5 2 2 2 5 8" xfId="7156"/>
    <cellStyle name="표준 5 2 2 2 5 8 2" xfId="27991"/>
    <cellStyle name="표준 5 2 2 2 5 8 3" xfId="36202"/>
    <cellStyle name="표준 5 2 2 2 5 8 4" xfId="44395"/>
    <cellStyle name="표준 5 2 2 2 5 9" xfId="7283"/>
    <cellStyle name="표준 5 2 2 2 6" xfId="491"/>
    <cellStyle name="표준 5 2 2 2 6 10" xfId="19861"/>
    <cellStyle name="표준 5 2 2 2 6 11" xfId="23959"/>
    <cellStyle name="표준 5 2 2 2 6 12" xfId="32170"/>
    <cellStyle name="표준 5 2 2 2 6 13" xfId="40363"/>
    <cellStyle name="표준 5 2 2 2 6 2" xfId="747"/>
    <cellStyle name="표준 5 2 2 2 6 2 10" xfId="24215"/>
    <cellStyle name="표준 5 2 2 2 6 2 11" xfId="32426"/>
    <cellStyle name="표준 5 2 2 2 6 2 12" xfId="40619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2"/>
    <cellStyle name="표준 5 2 2 2 6 2 2 2 2 4" xfId="47275"/>
    <cellStyle name="표준 5 2 2 2 6 2 2 2 3" xfId="18515"/>
    <cellStyle name="표준 5 2 2 2 6 2 2 2 4" xfId="22677"/>
    <cellStyle name="표준 5 2 2 2 6 2 2 2 5" xfId="26775"/>
    <cellStyle name="표준 5 2 2 2 6 2 2 2 6" xfId="34986"/>
    <cellStyle name="표준 5 2 2 2 6 2 2 2 7" xfId="43179"/>
    <cellStyle name="표준 5 2 2 2 6 2 2 3" xfId="8115"/>
    <cellStyle name="표준 5 2 2 2 6 2 2 3 2" xfId="28823"/>
    <cellStyle name="표준 5 2 2 2 6 2 2 3 3" xfId="37034"/>
    <cellStyle name="표준 5 2 2 2 6 2 2 3 4" xfId="45227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8"/>
    <cellStyle name="표준 5 2 2 2 6 2 2 9" xfId="41131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4"/>
    <cellStyle name="표준 5 2 2 2 6 2 3 2 2 4" xfId="47787"/>
    <cellStyle name="표준 5 2 2 2 6 2 3 2 3" xfId="19027"/>
    <cellStyle name="표준 5 2 2 2 6 2 3 2 4" xfId="23189"/>
    <cellStyle name="표준 5 2 2 2 6 2 3 2 5" xfId="27287"/>
    <cellStyle name="표준 5 2 2 2 6 2 3 2 6" xfId="35498"/>
    <cellStyle name="표준 5 2 2 2 6 2 3 2 7" xfId="43691"/>
    <cellStyle name="표준 5 2 2 2 6 2 3 3" xfId="8627"/>
    <cellStyle name="표준 5 2 2 2 6 2 3 3 2" xfId="29335"/>
    <cellStyle name="표준 5 2 2 2 6 2 3 3 3" xfId="37546"/>
    <cellStyle name="표준 5 2 2 2 6 2 3 3 4" xfId="45739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50"/>
    <cellStyle name="표준 5 2 2 2 6 2 3 9" xfId="41643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6"/>
    <cellStyle name="표준 5 2 2 2 6 2 4 2 2 4" xfId="48299"/>
    <cellStyle name="표준 5 2 2 2 6 2 4 2 3" xfId="19539"/>
    <cellStyle name="표준 5 2 2 2 6 2 4 2 4" xfId="23701"/>
    <cellStyle name="표준 5 2 2 2 6 2 4 2 5" xfId="27799"/>
    <cellStyle name="표준 5 2 2 2 6 2 4 2 6" xfId="36010"/>
    <cellStyle name="표준 5 2 2 2 6 2 4 2 7" xfId="44203"/>
    <cellStyle name="표준 5 2 2 2 6 2 4 3" xfId="9139"/>
    <cellStyle name="표준 5 2 2 2 6 2 4 3 2" xfId="29847"/>
    <cellStyle name="표준 5 2 2 2 6 2 4 3 3" xfId="38058"/>
    <cellStyle name="표준 5 2 2 2 6 2 4 3 4" xfId="46251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2"/>
    <cellStyle name="표준 5 2 2 2 6 2 4 9" xfId="42155"/>
    <cellStyle name="표준 5 2 2 2 6 2 5" xfId="9651"/>
    <cellStyle name="표준 5 2 2 2 6 2 5 2" xfId="13763"/>
    <cellStyle name="표준 5 2 2 2 6 2 5 2 2" xfId="30359"/>
    <cellStyle name="표준 5 2 2 2 6 2 5 2 3" xfId="38570"/>
    <cellStyle name="표준 5 2 2 2 6 2 5 2 4" xfId="46763"/>
    <cellStyle name="표준 5 2 2 2 6 2 5 3" xfId="18003"/>
    <cellStyle name="표준 5 2 2 2 6 2 5 4" xfId="22165"/>
    <cellStyle name="표준 5 2 2 2 6 2 5 5" xfId="26263"/>
    <cellStyle name="표준 5 2 2 2 6 2 5 6" xfId="34474"/>
    <cellStyle name="표준 5 2 2 2 6 2 5 7" xfId="42667"/>
    <cellStyle name="표준 5 2 2 2 6 2 6" xfId="7603"/>
    <cellStyle name="표준 5 2 2 2 6 2 6 2" xfId="28311"/>
    <cellStyle name="표준 5 2 2 2 6 2 6 3" xfId="36522"/>
    <cellStyle name="표준 5 2 2 2 6 2 6 4" xfId="44715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6"/>
    <cellStyle name="표준 5 2 2 2 6 3 2 2 4" xfId="47019"/>
    <cellStyle name="표준 5 2 2 2 6 3 2 3" xfId="18259"/>
    <cellStyle name="표준 5 2 2 2 6 3 2 4" xfId="22421"/>
    <cellStyle name="표준 5 2 2 2 6 3 2 5" xfId="26519"/>
    <cellStyle name="표준 5 2 2 2 6 3 2 6" xfId="34730"/>
    <cellStyle name="표준 5 2 2 2 6 3 2 7" xfId="42923"/>
    <cellStyle name="표준 5 2 2 2 6 3 3" xfId="7859"/>
    <cellStyle name="표준 5 2 2 2 6 3 3 2" xfId="28567"/>
    <cellStyle name="표준 5 2 2 2 6 3 3 3" xfId="36778"/>
    <cellStyle name="표준 5 2 2 2 6 3 3 4" xfId="44971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2"/>
    <cellStyle name="표준 5 2 2 2 6 3 9" xfId="40875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8"/>
    <cellStyle name="표준 5 2 2 2 6 4 2 2 4" xfId="47531"/>
    <cellStyle name="표준 5 2 2 2 6 4 2 3" xfId="18771"/>
    <cellStyle name="표준 5 2 2 2 6 4 2 4" xfId="22933"/>
    <cellStyle name="표준 5 2 2 2 6 4 2 5" xfId="27031"/>
    <cellStyle name="표준 5 2 2 2 6 4 2 6" xfId="35242"/>
    <cellStyle name="표준 5 2 2 2 6 4 2 7" xfId="43435"/>
    <cellStyle name="표준 5 2 2 2 6 4 3" xfId="8371"/>
    <cellStyle name="표준 5 2 2 2 6 4 3 2" xfId="29079"/>
    <cellStyle name="표준 5 2 2 2 6 4 3 3" xfId="37290"/>
    <cellStyle name="표준 5 2 2 2 6 4 3 4" xfId="45483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4"/>
    <cellStyle name="표준 5 2 2 2 6 4 9" xfId="41387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50"/>
    <cellStyle name="표준 5 2 2 2 6 5 2 2 4" xfId="48043"/>
    <cellStyle name="표준 5 2 2 2 6 5 2 3" xfId="19283"/>
    <cellStyle name="표준 5 2 2 2 6 5 2 4" xfId="23445"/>
    <cellStyle name="표준 5 2 2 2 6 5 2 5" xfId="27543"/>
    <cellStyle name="표준 5 2 2 2 6 5 2 6" xfId="35754"/>
    <cellStyle name="표준 5 2 2 2 6 5 2 7" xfId="43947"/>
    <cellStyle name="표준 5 2 2 2 6 5 3" xfId="8883"/>
    <cellStyle name="표준 5 2 2 2 6 5 3 2" xfId="29591"/>
    <cellStyle name="표준 5 2 2 2 6 5 3 3" xfId="37802"/>
    <cellStyle name="표준 5 2 2 2 6 5 3 4" xfId="45995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6"/>
    <cellStyle name="표준 5 2 2 2 6 5 9" xfId="41899"/>
    <cellStyle name="표준 5 2 2 2 6 6" xfId="9395"/>
    <cellStyle name="표준 5 2 2 2 6 6 2" xfId="13507"/>
    <cellStyle name="표준 5 2 2 2 6 6 2 2" xfId="30103"/>
    <cellStyle name="표준 5 2 2 2 6 6 2 3" xfId="38314"/>
    <cellStyle name="표준 5 2 2 2 6 6 2 4" xfId="46507"/>
    <cellStyle name="표준 5 2 2 2 6 6 3" xfId="17747"/>
    <cellStyle name="표준 5 2 2 2 6 6 4" xfId="21909"/>
    <cellStyle name="표준 5 2 2 2 6 6 5" xfId="26007"/>
    <cellStyle name="표준 5 2 2 2 6 6 6" xfId="34218"/>
    <cellStyle name="표준 5 2 2 2 6 6 7" xfId="42411"/>
    <cellStyle name="표준 5 2 2 2 6 7" xfId="7347"/>
    <cellStyle name="표준 5 2 2 2 6 7 2" xfId="28055"/>
    <cellStyle name="표준 5 2 2 2 6 7 3" xfId="36266"/>
    <cellStyle name="표준 5 2 2 2 6 7 4" xfId="44459"/>
    <cellStyle name="표준 5 2 2 2 6 8" xfId="11459"/>
    <cellStyle name="표준 5 2 2 2 6 9" xfId="15699"/>
    <cellStyle name="표준 5 2 2 2 7" xfId="619"/>
    <cellStyle name="표준 5 2 2 2 7 10" xfId="24087"/>
    <cellStyle name="표준 5 2 2 2 7 11" xfId="32298"/>
    <cellStyle name="표준 5 2 2 2 7 12" xfId="40491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4"/>
    <cellStyle name="표준 5 2 2 2 7 2 2 2 4" xfId="47147"/>
    <cellStyle name="표준 5 2 2 2 7 2 2 3" xfId="18387"/>
    <cellStyle name="표준 5 2 2 2 7 2 2 4" xfId="22549"/>
    <cellStyle name="표준 5 2 2 2 7 2 2 5" xfId="26647"/>
    <cellStyle name="표준 5 2 2 2 7 2 2 6" xfId="34858"/>
    <cellStyle name="표준 5 2 2 2 7 2 2 7" xfId="43051"/>
    <cellStyle name="표준 5 2 2 2 7 2 3" xfId="7987"/>
    <cellStyle name="표준 5 2 2 2 7 2 3 2" xfId="28695"/>
    <cellStyle name="표준 5 2 2 2 7 2 3 3" xfId="36906"/>
    <cellStyle name="표준 5 2 2 2 7 2 3 4" xfId="45099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10"/>
    <cellStyle name="표준 5 2 2 2 7 2 9" xfId="41003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6"/>
    <cellStyle name="표준 5 2 2 2 7 3 2 2 4" xfId="47659"/>
    <cellStyle name="표준 5 2 2 2 7 3 2 3" xfId="18899"/>
    <cellStyle name="표준 5 2 2 2 7 3 2 4" xfId="23061"/>
    <cellStyle name="표준 5 2 2 2 7 3 2 5" xfId="27159"/>
    <cellStyle name="표준 5 2 2 2 7 3 2 6" xfId="35370"/>
    <cellStyle name="표준 5 2 2 2 7 3 2 7" xfId="43563"/>
    <cellStyle name="표준 5 2 2 2 7 3 3" xfId="8499"/>
    <cellStyle name="표준 5 2 2 2 7 3 3 2" xfId="29207"/>
    <cellStyle name="표준 5 2 2 2 7 3 3 3" xfId="37418"/>
    <cellStyle name="표준 5 2 2 2 7 3 3 4" xfId="45611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2"/>
    <cellStyle name="표준 5 2 2 2 7 3 9" xfId="41515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8"/>
    <cellStyle name="표준 5 2 2 2 7 4 2 2 4" xfId="48171"/>
    <cellStyle name="표준 5 2 2 2 7 4 2 3" xfId="19411"/>
    <cellStyle name="표준 5 2 2 2 7 4 2 4" xfId="23573"/>
    <cellStyle name="표준 5 2 2 2 7 4 2 5" xfId="27671"/>
    <cellStyle name="표준 5 2 2 2 7 4 2 6" xfId="35882"/>
    <cellStyle name="표준 5 2 2 2 7 4 2 7" xfId="44075"/>
    <cellStyle name="표준 5 2 2 2 7 4 3" xfId="9011"/>
    <cellStyle name="표준 5 2 2 2 7 4 3 2" xfId="29719"/>
    <cellStyle name="표준 5 2 2 2 7 4 3 3" xfId="37930"/>
    <cellStyle name="표준 5 2 2 2 7 4 3 4" xfId="46123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4"/>
    <cellStyle name="표준 5 2 2 2 7 4 9" xfId="42027"/>
    <cellStyle name="표준 5 2 2 2 7 5" xfId="9523"/>
    <cellStyle name="표준 5 2 2 2 7 5 2" xfId="13635"/>
    <cellStyle name="표준 5 2 2 2 7 5 2 2" xfId="30231"/>
    <cellStyle name="표준 5 2 2 2 7 5 2 3" xfId="38442"/>
    <cellStyle name="표준 5 2 2 2 7 5 2 4" xfId="46635"/>
    <cellStyle name="표준 5 2 2 2 7 5 3" xfId="17875"/>
    <cellStyle name="표준 5 2 2 2 7 5 4" xfId="22037"/>
    <cellStyle name="표준 5 2 2 2 7 5 5" xfId="26135"/>
    <cellStyle name="표준 5 2 2 2 7 5 6" xfId="34346"/>
    <cellStyle name="표준 5 2 2 2 7 5 7" xfId="42539"/>
    <cellStyle name="표준 5 2 2 2 7 6" xfId="7475"/>
    <cellStyle name="표준 5 2 2 2 7 6 2" xfId="28183"/>
    <cellStyle name="표준 5 2 2 2 7 6 3" xfId="36394"/>
    <cellStyle name="표준 5 2 2 2 7 6 4" xfId="44587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8"/>
    <cellStyle name="표준 5 2 2 2 8 2 2 4" xfId="46891"/>
    <cellStyle name="표준 5 2 2 2 8 2 3" xfId="18131"/>
    <cellStyle name="표준 5 2 2 2 8 2 4" xfId="22293"/>
    <cellStyle name="표준 5 2 2 2 8 2 5" xfId="26391"/>
    <cellStyle name="표준 5 2 2 2 8 2 6" xfId="34602"/>
    <cellStyle name="표준 5 2 2 2 8 2 7" xfId="42795"/>
    <cellStyle name="표준 5 2 2 2 8 3" xfId="7731"/>
    <cellStyle name="표준 5 2 2 2 8 3 2" xfId="28439"/>
    <cellStyle name="표준 5 2 2 2 8 3 3" xfId="36650"/>
    <cellStyle name="표준 5 2 2 2 8 3 4" xfId="44843"/>
    <cellStyle name="표준 5 2 2 2 8 4" xfId="11843"/>
    <cellStyle name="표준 5 2 2 2 8 5" xfId="16083"/>
    <cellStyle name="표준 5 2 2 2 8 6" xfId="20245"/>
    <cellStyle name="표준 5 2 2 2 8 7" xfId="24343"/>
    <cellStyle name="표준 5 2 2 2 8 8" xfId="32554"/>
    <cellStyle name="표준 5 2 2 2 8 9" xfId="40747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10"/>
    <cellStyle name="표준 5 2 2 2 9 2 2 4" xfId="47403"/>
    <cellStyle name="표준 5 2 2 2 9 2 3" xfId="18643"/>
    <cellStyle name="표준 5 2 2 2 9 2 4" xfId="22805"/>
    <cellStyle name="표준 5 2 2 2 9 2 5" xfId="26903"/>
    <cellStyle name="표준 5 2 2 2 9 2 6" xfId="35114"/>
    <cellStyle name="표준 5 2 2 2 9 2 7" xfId="43307"/>
    <cellStyle name="표준 5 2 2 2 9 3" xfId="8243"/>
    <cellStyle name="표준 5 2 2 2 9 3 2" xfId="28951"/>
    <cellStyle name="표준 5 2 2 2 9 3 3" xfId="37162"/>
    <cellStyle name="표준 5 2 2 2 9 3 4" xfId="45355"/>
    <cellStyle name="표준 5 2 2 2 9 4" xfId="12355"/>
    <cellStyle name="표준 5 2 2 2 9 5" xfId="16595"/>
    <cellStyle name="표준 5 2 2 2 9 6" xfId="20757"/>
    <cellStyle name="표준 5 2 2 2 9 7" xfId="24855"/>
    <cellStyle name="표준 5 2 2 2 9 8" xfId="33066"/>
    <cellStyle name="표준 5 2 2 2 9 9" xfId="41259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90"/>
    <cellStyle name="표준 5 2 2 3 10 2 4" xfId="46383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4"/>
    <cellStyle name="표준 5 2 2 3 10 8" xfId="42287"/>
    <cellStyle name="표준 5 2 2 3 11" xfId="6958"/>
    <cellStyle name="표준 5 2 2 3 11 2" xfId="27931"/>
    <cellStyle name="표준 5 2 2 3 11 3" xfId="36142"/>
    <cellStyle name="표준 5 2 2 3 11 4" xfId="44335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8"/>
    <cellStyle name="표준 5 2 2 3 2 10 4" xfId="44351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2"/>
    <cellStyle name="표준 5 2 2 3 2 18" xfId="40255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4"/>
    <cellStyle name="표준 5 2 2 3 2 2 17" xfId="40287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8"/>
    <cellStyle name="표준 5 2 2 3 2 2 2 14" xfId="40351"/>
    <cellStyle name="표준 5 2 2 3 2 2 2 2" xfId="607"/>
    <cellStyle name="표준 5 2 2 3 2 2 2 2 10" xfId="19977"/>
    <cellStyle name="표준 5 2 2 3 2 2 2 2 11" xfId="24075"/>
    <cellStyle name="표준 5 2 2 3 2 2 2 2 12" xfId="32286"/>
    <cellStyle name="표준 5 2 2 3 2 2 2 2 13" xfId="40479"/>
    <cellStyle name="표준 5 2 2 3 2 2 2 2 2" xfId="863"/>
    <cellStyle name="표준 5 2 2 3 2 2 2 2 2 10" xfId="24331"/>
    <cellStyle name="표준 5 2 2 3 2 2 2 2 2 11" xfId="32542"/>
    <cellStyle name="표준 5 2 2 3 2 2 2 2 2 12" xfId="40735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8"/>
    <cellStyle name="표준 5 2 2 3 2 2 2 2 2 2 2 2 4" xfId="47391"/>
    <cellStyle name="표준 5 2 2 3 2 2 2 2 2 2 2 3" xfId="18631"/>
    <cellStyle name="표준 5 2 2 3 2 2 2 2 2 2 2 4" xfId="22793"/>
    <cellStyle name="표준 5 2 2 3 2 2 2 2 2 2 2 5" xfId="26891"/>
    <cellStyle name="표준 5 2 2 3 2 2 2 2 2 2 2 6" xfId="35102"/>
    <cellStyle name="표준 5 2 2 3 2 2 2 2 2 2 2 7" xfId="43295"/>
    <cellStyle name="표준 5 2 2 3 2 2 2 2 2 2 3" xfId="8231"/>
    <cellStyle name="표준 5 2 2 3 2 2 2 2 2 2 3 2" xfId="28939"/>
    <cellStyle name="표준 5 2 2 3 2 2 2 2 2 2 3 3" xfId="37150"/>
    <cellStyle name="표준 5 2 2 3 2 2 2 2 2 2 3 4" xfId="45343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4"/>
    <cellStyle name="표준 5 2 2 3 2 2 2 2 2 2 9" xfId="41247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10"/>
    <cellStyle name="표준 5 2 2 3 2 2 2 2 2 3 2 2 4" xfId="47903"/>
    <cellStyle name="표준 5 2 2 3 2 2 2 2 2 3 2 3" xfId="19143"/>
    <cellStyle name="표준 5 2 2 3 2 2 2 2 2 3 2 4" xfId="23305"/>
    <cellStyle name="표준 5 2 2 3 2 2 2 2 2 3 2 5" xfId="27403"/>
    <cellStyle name="표준 5 2 2 3 2 2 2 2 2 3 2 6" xfId="35614"/>
    <cellStyle name="표준 5 2 2 3 2 2 2 2 2 3 2 7" xfId="43807"/>
    <cellStyle name="표준 5 2 2 3 2 2 2 2 2 3 3" xfId="8743"/>
    <cellStyle name="표준 5 2 2 3 2 2 2 2 2 3 3 2" xfId="29451"/>
    <cellStyle name="표준 5 2 2 3 2 2 2 2 2 3 3 3" xfId="37662"/>
    <cellStyle name="표준 5 2 2 3 2 2 2 2 2 3 3 4" xfId="45855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6"/>
    <cellStyle name="표준 5 2 2 3 2 2 2 2 2 3 9" xfId="41759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2"/>
    <cellStyle name="표준 5 2 2 3 2 2 2 2 2 4 2 2 4" xfId="48415"/>
    <cellStyle name="표준 5 2 2 3 2 2 2 2 2 4 2 3" xfId="19655"/>
    <cellStyle name="표준 5 2 2 3 2 2 2 2 2 4 2 4" xfId="23817"/>
    <cellStyle name="표준 5 2 2 3 2 2 2 2 2 4 2 5" xfId="27915"/>
    <cellStyle name="표준 5 2 2 3 2 2 2 2 2 4 2 6" xfId="36126"/>
    <cellStyle name="표준 5 2 2 3 2 2 2 2 2 4 2 7" xfId="44319"/>
    <cellStyle name="표준 5 2 2 3 2 2 2 2 2 4 3" xfId="9255"/>
    <cellStyle name="표준 5 2 2 3 2 2 2 2 2 4 3 2" xfId="29963"/>
    <cellStyle name="표준 5 2 2 3 2 2 2 2 2 4 3 3" xfId="38174"/>
    <cellStyle name="표준 5 2 2 3 2 2 2 2 2 4 3 4" xfId="46367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8"/>
    <cellStyle name="표준 5 2 2 3 2 2 2 2 2 4 9" xfId="42271"/>
    <cellStyle name="표준 5 2 2 3 2 2 2 2 2 5" xfId="9767"/>
    <cellStyle name="표준 5 2 2 3 2 2 2 2 2 5 2" xfId="13879"/>
    <cellStyle name="표준 5 2 2 3 2 2 2 2 2 5 2 2" xfId="30475"/>
    <cellStyle name="표준 5 2 2 3 2 2 2 2 2 5 2 3" xfId="38686"/>
    <cellStyle name="표준 5 2 2 3 2 2 2 2 2 5 2 4" xfId="46879"/>
    <cellStyle name="표준 5 2 2 3 2 2 2 2 2 5 3" xfId="18119"/>
    <cellStyle name="표준 5 2 2 3 2 2 2 2 2 5 4" xfId="22281"/>
    <cellStyle name="표준 5 2 2 3 2 2 2 2 2 5 5" xfId="26379"/>
    <cellStyle name="표준 5 2 2 3 2 2 2 2 2 5 6" xfId="34590"/>
    <cellStyle name="표준 5 2 2 3 2 2 2 2 2 5 7" xfId="42783"/>
    <cellStyle name="표준 5 2 2 3 2 2 2 2 2 6" xfId="7719"/>
    <cellStyle name="표준 5 2 2 3 2 2 2 2 2 6 2" xfId="28427"/>
    <cellStyle name="표준 5 2 2 3 2 2 2 2 2 6 3" xfId="36638"/>
    <cellStyle name="표준 5 2 2 3 2 2 2 2 2 6 4" xfId="44831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2"/>
    <cellStyle name="표준 5 2 2 3 2 2 2 2 3 2 2 4" xfId="47135"/>
    <cellStyle name="표준 5 2 2 3 2 2 2 2 3 2 3" xfId="18375"/>
    <cellStyle name="표준 5 2 2 3 2 2 2 2 3 2 4" xfId="22537"/>
    <cellStyle name="표준 5 2 2 3 2 2 2 2 3 2 5" xfId="26635"/>
    <cellStyle name="표준 5 2 2 3 2 2 2 2 3 2 6" xfId="34846"/>
    <cellStyle name="표준 5 2 2 3 2 2 2 2 3 2 7" xfId="43039"/>
    <cellStyle name="표준 5 2 2 3 2 2 2 2 3 3" xfId="7975"/>
    <cellStyle name="표준 5 2 2 3 2 2 2 2 3 3 2" xfId="28683"/>
    <cellStyle name="표준 5 2 2 3 2 2 2 2 3 3 3" xfId="36894"/>
    <cellStyle name="표준 5 2 2 3 2 2 2 2 3 3 4" xfId="45087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8"/>
    <cellStyle name="표준 5 2 2 3 2 2 2 2 3 9" xfId="40991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4"/>
    <cellStyle name="표준 5 2 2 3 2 2 2 2 4 2 2 4" xfId="47647"/>
    <cellStyle name="표준 5 2 2 3 2 2 2 2 4 2 3" xfId="18887"/>
    <cellStyle name="표준 5 2 2 3 2 2 2 2 4 2 4" xfId="23049"/>
    <cellStyle name="표준 5 2 2 3 2 2 2 2 4 2 5" xfId="27147"/>
    <cellStyle name="표준 5 2 2 3 2 2 2 2 4 2 6" xfId="35358"/>
    <cellStyle name="표준 5 2 2 3 2 2 2 2 4 2 7" xfId="43551"/>
    <cellStyle name="표준 5 2 2 3 2 2 2 2 4 3" xfId="8487"/>
    <cellStyle name="표준 5 2 2 3 2 2 2 2 4 3 2" xfId="29195"/>
    <cellStyle name="표준 5 2 2 3 2 2 2 2 4 3 3" xfId="37406"/>
    <cellStyle name="표준 5 2 2 3 2 2 2 2 4 3 4" xfId="45599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10"/>
    <cellStyle name="표준 5 2 2 3 2 2 2 2 4 9" xfId="41503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6"/>
    <cellStyle name="표준 5 2 2 3 2 2 2 2 5 2 2 4" xfId="48159"/>
    <cellStyle name="표준 5 2 2 3 2 2 2 2 5 2 3" xfId="19399"/>
    <cellStyle name="표준 5 2 2 3 2 2 2 2 5 2 4" xfId="23561"/>
    <cellStyle name="표준 5 2 2 3 2 2 2 2 5 2 5" xfId="27659"/>
    <cellStyle name="표준 5 2 2 3 2 2 2 2 5 2 6" xfId="35870"/>
    <cellStyle name="표준 5 2 2 3 2 2 2 2 5 2 7" xfId="44063"/>
    <cellStyle name="표준 5 2 2 3 2 2 2 2 5 3" xfId="8999"/>
    <cellStyle name="표준 5 2 2 3 2 2 2 2 5 3 2" xfId="29707"/>
    <cellStyle name="표준 5 2 2 3 2 2 2 2 5 3 3" xfId="37918"/>
    <cellStyle name="표준 5 2 2 3 2 2 2 2 5 3 4" xfId="46111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2"/>
    <cellStyle name="표준 5 2 2 3 2 2 2 2 5 9" xfId="42015"/>
    <cellStyle name="표준 5 2 2 3 2 2 2 2 6" xfId="9511"/>
    <cellStyle name="표준 5 2 2 3 2 2 2 2 6 2" xfId="13623"/>
    <cellStyle name="표준 5 2 2 3 2 2 2 2 6 2 2" xfId="30219"/>
    <cellStyle name="표준 5 2 2 3 2 2 2 2 6 2 3" xfId="38430"/>
    <cellStyle name="표준 5 2 2 3 2 2 2 2 6 2 4" xfId="46623"/>
    <cellStyle name="표준 5 2 2 3 2 2 2 2 6 3" xfId="17863"/>
    <cellStyle name="표준 5 2 2 3 2 2 2 2 6 4" xfId="22025"/>
    <cellStyle name="표준 5 2 2 3 2 2 2 2 6 5" xfId="26123"/>
    <cellStyle name="표준 5 2 2 3 2 2 2 2 6 6" xfId="34334"/>
    <cellStyle name="표준 5 2 2 3 2 2 2 2 6 7" xfId="42527"/>
    <cellStyle name="표준 5 2 2 3 2 2 2 2 7" xfId="7463"/>
    <cellStyle name="표준 5 2 2 3 2 2 2 2 7 2" xfId="28171"/>
    <cellStyle name="표준 5 2 2 3 2 2 2 2 7 3" xfId="36382"/>
    <cellStyle name="표준 5 2 2 3 2 2 2 2 7 4" xfId="44575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4"/>
    <cellStyle name="표준 5 2 2 3 2 2 2 3 12" xfId="40607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70"/>
    <cellStyle name="표준 5 2 2 3 2 2 2 3 2 2 2 4" xfId="47263"/>
    <cellStyle name="표준 5 2 2 3 2 2 2 3 2 2 3" xfId="18503"/>
    <cellStyle name="표준 5 2 2 3 2 2 2 3 2 2 4" xfId="22665"/>
    <cellStyle name="표준 5 2 2 3 2 2 2 3 2 2 5" xfId="26763"/>
    <cellStyle name="표준 5 2 2 3 2 2 2 3 2 2 6" xfId="34974"/>
    <cellStyle name="표준 5 2 2 3 2 2 2 3 2 2 7" xfId="43167"/>
    <cellStyle name="표준 5 2 2 3 2 2 2 3 2 3" xfId="8103"/>
    <cellStyle name="표준 5 2 2 3 2 2 2 3 2 3 2" xfId="28811"/>
    <cellStyle name="표준 5 2 2 3 2 2 2 3 2 3 3" xfId="37022"/>
    <cellStyle name="표준 5 2 2 3 2 2 2 3 2 3 4" xfId="45215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6"/>
    <cellStyle name="표준 5 2 2 3 2 2 2 3 2 9" xfId="41119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2"/>
    <cellStyle name="표준 5 2 2 3 2 2 2 3 3 2 2 4" xfId="47775"/>
    <cellStyle name="표준 5 2 2 3 2 2 2 3 3 2 3" xfId="19015"/>
    <cellStyle name="표준 5 2 2 3 2 2 2 3 3 2 4" xfId="23177"/>
    <cellStyle name="표준 5 2 2 3 2 2 2 3 3 2 5" xfId="27275"/>
    <cellStyle name="표준 5 2 2 3 2 2 2 3 3 2 6" xfId="35486"/>
    <cellStyle name="표준 5 2 2 3 2 2 2 3 3 2 7" xfId="43679"/>
    <cellStyle name="표준 5 2 2 3 2 2 2 3 3 3" xfId="8615"/>
    <cellStyle name="표준 5 2 2 3 2 2 2 3 3 3 2" xfId="29323"/>
    <cellStyle name="표준 5 2 2 3 2 2 2 3 3 3 3" xfId="37534"/>
    <cellStyle name="표준 5 2 2 3 2 2 2 3 3 3 4" xfId="45727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8"/>
    <cellStyle name="표준 5 2 2 3 2 2 2 3 3 9" xfId="41631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4"/>
    <cellStyle name="표준 5 2 2 3 2 2 2 3 4 2 2 4" xfId="48287"/>
    <cellStyle name="표준 5 2 2 3 2 2 2 3 4 2 3" xfId="19527"/>
    <cellStyle name="표준 5 2 2 3 2 2 2 3 4 2 4" xfId="23689"/>
    <cellStyle name="표준 5 2 2 3 2 2 2 3 4 2 5" xfId="27787"/>
    <cellStyle name="표준 5 2 2 3 2 2 2 3 4 2 6" xfId="35998"/>
    <cellStyle name="표준 5 2 2 3 2 2 2 3 4 2 7" xfId="44191"/>
    <cellStyle name="표준 5 2 2 3 2 2 2 3 4 3" xfId="9127"/>
    <cellStyle name="표준 5 2 2 3 2 2 2 3 4 3 2" xfId="29835"/>
    <cellStyle name="표준 5 2 2 3 2 2 2 3 4 3 3" xfId="38046"/>
    <cellStyle name="표준 5 2 2 3 2 2 2 3 4 3 4" xfId="46239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50"/>
    <cellStyle name="표준 5 2 2 3 2 2 2 3 4 9" xfId="42143"/>
    <cellStyle name="표준 5 2 2 3 2 2 2 3 5" xfId="9639"/>
    <cellStyle name="표준 5 2 2 3 2 2 2 3 5 2" xfId="13751"/>
    <cellStyle name="표준 5 2 2 3 2 2 2 3 5 2 2" xfId="30347"/>
    <cellStyle name="표준 5 2 2 3 2 2 2 3 5 2 3" xfId="38558"/>
    <cellStyle name="표준 5 2 2 3 2 2 2 3 5 2 4" xfId="46751"/>
    <cellStyle name="표준 5 2 2 3 2 2 2 3 5 3" xfId="17991"/>
    <cellStyle name="표준 5 2 2 3 2 2 2 3 5 4" xfId="22153"/>
    <cellStyle name="표준 5 2 2 3 2 2 2 3 5 5" xfId="26251"/>
    <cellStyle name="표준 5 2 2 3 2 2 2 3 5 6" xfId="34462"/>
    <cellStyle name="표준 5 2 2 3 2 2 2 3 5 7" xfId="42655"/>
    <cellStyle name="표준 5 2 2 3 2 2 2 3 6" xfId="7591"/>
    <cellStyle name="표준 5 2 2 3 2 2 2 3 6 2" xfId="28299"/>
    <cellStyle name="표준 5 2 2 3 2 2 2 3 6 3" xfId="36510"/>
    <cellStyle name="표준 5 2 2 3 2 2 2 3 6 4" xfId="44703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4"/>
    <cellStyle name="표준 5 2 2 3 2 2 2 4 2 2 4" xfId="47007"/>
    <cellStyle name="표준 5 2 2 3 2 2 2 4 2 3" xfId="18247"/>
    <cellStyle name="표준 5 2 2 3 2 2 2 4 2 4" xfId="22409"/>
    <cellStyle name="표준 5 2 2 3 2 2 2 4 2 5" xfId="26507"/>
    <cellStyle name="표준 5 2 2 3 2 2 2 4 2 6" xfId="34718"/>
    <cellStyle name="표준 5 2 2 3 2 2 2 4 2 7" xfId="42911"/>
    <cellStyle name="표준 5 2 2 3 2 2 2 4 3" xfId="7847"/>
    <cellStyle name="표준 5 2 2 3 2 2 2 4 3 2" xfId="28555"/>
    <cellStyle name="표준 5 2 2 3 2 2 2 4 3 3" xfId="36766"/>
    <cellStyle name="표준 5 2 2 3 2 2 2 4 3 4" xfId="44959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70"/>
    <cellStyle name="표준 5 2 2 3 2 2 2 4 9" xfId="40863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6"/>
    <cellStyle name="표준 5 2 2 3 2 2 2 5 2 2 4" xfId="47519"/>
    <cellStyle name="표준 5 2 2 3 2 2 2 5 2 3" xfId="18759"/>
    <cellStyle name="표준 5 2 2 3 2 2 2 5 2 4" xfId="22921"/>
    <cellStyle name="표준 5 2 2 3 2 2 2 5 2 5" xfId="27019"/>
    <cellStyle name="표준 5 2 2 3 2 2 2 5 2 6" xfId="35230"/>
    <cellStyle name="표준 5 2 2 3 2 2 2 5 2 7" xfId="43423"/>
    <cellStyle name="표준 5 2 2 3 2 2 2 5 3" xfId="8359"/>
    <cellStyle name="표준 5 2 2 3 2 2 2 5 3 2" xfId="29067"/>
    <cellStyle name="표준 5 2 2 3 2 2 2 5 3 3" xfId="37278"/>
    <cellStyle name="표준 5 2 2 3 2 2 2 5 3 4" xfId="45471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2"/>
    <cellStyle name="표준 5 2 2 3 2 2 2 5 9" xfId="41375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8"/>
    <cellStyle name="표준 5 2 2 3 2 2 2 6 2 2 4" xfId="48031"/>
    <cellStyle name="표준 5 2 2 3 2 2 2 6 2 3" xfId="19271"/>
    <cellStyle name="표준 5 2 2 3 2 2 2 6 2 4" xfId="23433"/>
    <cellStyle name="표준 5 2 2 3 2 2 2 6 2 5" xfId="27531"/>
    <cellStyle name="표준 5 2 2 3 2 2 2 6 2 6" xfId="35742"/>
    <cellStyle name="표준 5 2 2 3 2 2 2 6 2 7" xfId="43935"/>
    <cellStyle name="표준 5 2 2 3 2 2 2 6 3" xfId="8871"/>
    <cellStyle name="표준 5 2 2 3 2 2 2 6 3 2" xfId="29579"/>
    <cellStyle name="표준 5 2 2 3 2 2 2 6 3 3" xfId="37790"/>
    <cellStyle name="표준 5 2 2 3 2 2 2 6 3 4" xfId="45983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4"/>
    <cellStyle name="표준 5 2 2 3 2 2 2 6 9" xfId="41887"/>
    <cellStyle name="표준 5 2 2 3 2 2 2 7" xfId="9383"/>
    <cellStyle name="표준 5 2 2 3 2 2 2 7 2" xfId="13495"/>
    <cellStyle name="표준 5 2 2 3 2 2 2 7 2 2" xfId="30091"/>
    <cellStyle name="표준 5 2 2 3 2 2 2 7 2 3" xfId="38302"/>
    <cellStyle name="표준 5 2 2 3 2 2 2 7 2 4" xfId="46495"/>
    <cellStyle name="표준 5 2 2 3 2 2 2 7 3" xfId="17735"/>
    <cellStyle name="표준 5 2 2 3 2 2 2 7 4" xfId="21897"/>
    <cellStyle name="표준 5 2 2 3 2 2 2 7 5" xfId="25995"/>
    <cellStyle name="표준 5 2 2 3 2 2 2 7 6" xfId="34206"/>
    <cellStyle name="표준 5 2 2 3 2 2 2 7 7" xfId="42399"/>
    <cellStyle name="표준 5 2 2 3 2 2 2 8" xfId="7335"/>
    <cellStyle name="표준 5 2 2 3 2 2 2 8 2" xfId="28043"/>
    <cellStyle name="표준 5 2 2 3 2 2 2 8 3" xfId="36254"/>
    <cellStyle name="표준 5 2 2 3 2 2 2 8 4" xfId="44447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2"/>
    <cellStyle name="표준 5 2 2 3 2 2 3 13" xfId="40415"/>
    <cellStyle name="표준 5 2 2 3 2 2 3 2" xfId="799"/>
    <cellStyle name="표준 5 2 2 3 2 2 3 2 10" xfId="24267"/>
    <cellStyle name="표준 5 2 2 3 2 2 3 2 11" xfId="32478"/>
    <cellStyle name="표준 5 2 2 3 2 2 3 2 12" xfId="40671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4"/>
    <cellStyle name="표준 5 2 2 3 2 2 3 2 2 2 2 4" xfId="47327"/>
    <cellStyle name="표준 5 2 2 3 2 2 3 2 2 2 3" xfId="18567"/>
    <cellStyle name="표준 5 2 2 3 2 2 3 2 2 2 4" xfId="22729"/>
    <cellStyle name="표준 5 2 2 3 2 2 3 2 2 2 5" xfId="26827"/>
    <cellStyle name="표준 5 2 2 3 2 2 3 2 2 2 6" xfId="35038"/>
    <cellStyle name="표준 5 2 2 3 2 2 3 2 2 2 7" xfId="43231"/>
    <cellStyle name="표준 5 2 2 3 2 2 3 2 2 3" xfId="8167"/>
    <cellStyle name="표준 5 2 2 3 2 2 3 2 2 3 2" xfId="28875"/>
    <cellStyle name="표준 5 2 2 3 2 2 3 2 2 3 3" xfId="37086"/>
    <cellStyle name="표준 5 2 2 3 2 2 3 2 2 3 4" xfId="45279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90"/>
    <cellStyle name="표준 5 2 2 3 2 2 3 2 2 9" xfId="41183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6"/>
    <cellStyle name="표준 5 2 2 3 2 2 3 2 3 2 2 4" xfId="47839"/>
    <cellStyle name="표준 5 2 2 3 2 2 3 2 3 2 3" xfId="19079"/>
    <cellStyle name="표준 5 2 2 3 2 2 3 2 3 2 4" xfId="23241"/>
    <cellStyle name="표준 5 2 2 3 2 2 3 2 3 2 5" xfId="27339"/>
    <cellStyle name="표준 5 2 2 3 2 2 3 2 3 2 6" xfId="35550"/>
    <cellStyle name="표준 5 2 2 3 2 2 3 2 3 2 7" xfId="43743"/>
    <cellStyle name="표준 5 2 2 3 2 2 3 2 3 3" xfId="8679"/>
    <cellStyle name="표준 5 2 2 3 2 2 3 2 3 3 2" xfId="29387"/>
    <cellStyle name="표준 5 2 2 3 2 2 3 2 3 3 3" xfId="37598"/>
    <cellStyle name="표준 5 2 2 3 2 2 3 2 3 3 4" xfId="45791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2"/>
    <cellStyle name="표준 5 2 2 3 2 2 3 2 3 9" xfId="41695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8"/>
    <cellStyle name="표준 5 2 2 3 2 2 3 2 4 2 2 4" xfId="48351"/>
    <cellStyle name="표준 5 2 2 3 2 2 3 2 4 2 3" xfId="19591"/>
    <cellStyle name="표준 5 2 2 3 2 2 3 2 4 2 4" xfId="23753"/>
    <cellStyle name="표준 5 2 2 3 2 2 3 2 4 2 5" xfId="27851"/>
    <cellStyle name="표준 5 2 2 3 2 2 3 2 4 2 6" xfId="36062"/>
    <cellStyle name="표준 5 2 2 3 2 2 3 2 4 2 7" xfId="44255"/>
    <cellStyle name="표준 5 2 2 3 2 2 3 2 4 3" xfId="9191"/>
    <cellStyle name="표준 5 2 2 3 2 2 3 2 4 3 2" xfId="29899"/>
    <cellStyle name="표준 5 2 2 3 2 2 3 2 4 3 3" xfId="38110"/>
    <cellStyle name="표준 5 2 2 3 2 2 3 2 4 3 4" xfId="46303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4"/>
    <cellStyle name="표준 5 2 2 3 2 2 3 2 4 9" xfId="42207"/>
    <cellStyle name="표준 5 2 2 3 2 2 3 2 5" xfId="9703"/>
    <cellStyle name="표준 5 2 2 3 2 2 3 2 5 2" xfId="13815"/>
    <cellStyle name="표준 5 2 2 3 2 2 3 2 5 2 2" xfId="30411"/>
    <cellStyle name="표준 5 2 2 3 2 2 3 2 5 2 3" xfId="38622"/>
    <cellStyle name="표준 5 2 2 3 2 2 3 2 5 2 4" xfId="46815"/>
    <cellStyle name="표준 5 2 2 3 2 2 3 2 5 3" xfId="18055"/>
    <cellStyle name="표준 5 2 2 3 2 2 3 2 5 4" xfId="22217"/>
    <cellStyle name="표준 5 2 2 3 2 2 3 2 5 5" xfId="26315"/>
    <cellStyle name="표준 5 2 2 3 2 2 3 2 5 6" xfId="34526"/>
    <cellStyle name="표준 5 2 2 3 2 2 3 2 5 7" xfId="42719"/>
    <cellStyle name="표준 5 2 2 3 2 2 3 2 6" xfId="7655"/>
    <cellStyle name="표준 5 2 2 3 2 2 3 2 6 2" xfId="28363"/>
    <cellStyle name="표준 5 2 2 3 2 2 3 2 6 3" xfId="36574"/>
    <cellStyle name="표준 5 2 2 3 2 2 3 2 6 4" xfId="44767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8"/>
    <cellStyle name="표준 5 2 2 3 2 2 3 3 2 2 4" xfId="47071"/>
    <cellStyle name="표준 5 2 2 3 2 2 3 3 2 3" xfId="18311"/>
    <cellStyle name="표준 5 2 2 3 2 2 3 3 2 4" xfId="22473"/>
    <cellStyle name="표준 5 2 2 3 2 2 3 3 2 5" xfId="26571"/>
    <cellStyle name="표준 5 2 2 3 2 2 3 3 2 6" xfId="34782"/>
    <cellStyle name="표준 5 2 2 3 2 2 3 3 2 7" xfId="42975"/>
    <cellStyle name="표준 5 2 2 3 2 2 3 3 3" xfId="7911"/>
    <cellStyle name="표준 5 2 2 3 2 2 3 3 3 2" xfId="28619"/>
    <cellStyle name="표준 5 2 2 3 2 2 3 3 3 3" xfId="36830"/>
    <cellStyle name="표준 5 2 2 3 2 2 3 3 3 4" xfId="45023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4"/>
    <cellStyle name="표준 5 2 2 3 2 2 3 3 9" xfId="40927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90"/>
    <cellStyle name="표준 5 2 2 3 2 2 3 4 2 2 4" xfId="47583"/>
    <cellStyle name="표준 5 2 2 3 2 2 3 4 2 3" xfId="18823"/>
    <cellStyle name="표준 5 2 2 3 2 2 3 4 2 4" xfId="22985"/>
    <cellStyle name="표준 5 2 2 3 2 2 3 4 2 5" xfId="27083"/>
    <cellStyle name="표준 5 2 2 3 2 2 3 4 2 6" xfId="35294"/>
    <cellStyle name="표준 5 2 2 3 2 2 3 4 2 7" xfId="43487"/>
    <cellStyle name="표준 5 2 2 3 2 2 3 4 3" xfId="8423"/>
    <cellStyle name="표준 5 2 2 3 2 2 3 4 3 2" xfId="29131"/>
    <cellStyle name="표준 5 2 2 3 2 2 3 4 3 3" xfId="37342"/>
    <cellStyle name="표준 5 2 2 3 2 2 3 4 3 4" xfId="45535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6"/>
    <cellStyle name="표준 5 2 2 3 2 2 3 4 9" xfId="41439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2"/>
    <cellStyle name="표준 5 2 2 3 2 2 3 5 2 2 4" xfId="48095"/>
    <cellStyle name="표준 5 2 2 3 2 2 3 5 2 3" xfId="19335"/>
    <cellStyle name="표준 5 2 2 3 2 2 3 5 2 4" xfId="23497"/>
    <cellStyle name="표준 5 2 2 3 2 2 3 5 2 5" xfId="27595"/>
    <cellStyle name="표준 5 2 2 3 2 2 3 5 2 6" xfId="35806"/>
    <cellStyle name="표준 5 2 2 3 2 2 3 5 2 7" xfId="43999"/>
    <cellStyle name="표준 5 2 2 3 2 2 3 5 3" xfId="8935"/>
    <cellStyle name="표준 5 2 2 3 2 2 3 5 3 2" xfId="29643"/>
    <cellStyle name="표준 5 2 2 3 2 2 3 5 3 3" xfId="37854"/>
    <cellStyle name="표준 5 2 2 3 2 2 3 5 3 4" xfId="46047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8"/>
    <cellStyle name="표준 5 2 2 3 2 2 3 5 9" xfId="41951"/>
    <cellStyle name="표준 5 2 2 3 2 2 3 6" xfId="9447"/>
    <cellStyle name="표준 5 2 2 3 2 2 3 6 2" xfId="13559"/>
    <cellStyle name="표준 5 2 2 3 2 2 3 6 2 2" xfId="30155"/>
    <cellStyle name="표준 5 2 2 3 2 2 3 6 2 3" xfId="38366"/>
    <cellStyle name="표준 5 2 2 3 2 2 3 6 2 4" xfId="46559"/>
    <cellStyle name="표준 5 2 2 3 2 2 3 6 3" xfId="17799"/>
    <cellStyle name="표준 5 2 2 3 2 2 3 6 4" xfId="21961"/>
    <cellStyle name="표준 5 2 2 3 2 2 3 6 5" xfId="26059"/>
    <cellStyle name="표준 5 2 2 3 2 2 3 6 6" xfId="34270"/>
    <cellStyle name="표준 5 2 2 3 2 2 3 6 7" xfId="42463"/>
    <cellStyle name="표준 5 2 2 3 2 2 3 7" xfId="7399"/>
    <cellStyle name="표준 5 2 2 3 2 2 3 7 2" xfId="28107"/>
    <cellStyle name="표준 5 2 2 3 2 2 3 7 3" xfId="36318"/>
    <cellStyle name="표준 5 2 2 3 2 2 3 7 4" xfId="44511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50"/>
    <cellStyle name="표준 5 2 2 3 2 2 4 12" xfId="40543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6"/>
    <cellStyle name="표준 5 2 2 3 2 2 4 2 2 2 4" xfId="47199"/>
    <cellStyle name="표준 5 2 2 3 2 2 4 2 2 3" xfId="18439"/>
    <cellStyle name="표준 5 2 2 3 2 2 4 2 2 4" xfId="22601"/>
    <cellStyle name="표준 5 2 2 3 2 2 4 2 2 5" xfId="26699"/>
    <cellStyle name="표준 5 2 2 3 2 2 4 2 2 6" xfId="34910"/>
    <cellStyle name="표준 5 2 2 3 2 2 4 2 2 7" xfId="43103"/>
    <cellStyle name="표준 5 2 2 3 2 2 4 2 3" xfId="8039"/>
    <cellStyle name="표준 5 2 2 3 2 2 4 2 3 2" xfId="28747"/>
    <cellStyle name="표준 5 2 2 3 2 2 4 2 3 3" xfId="36958"/>
    <cellStyle name="표준 5 2 2 3 2 2 4 2 3 4" xfId="45151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2"/>
    <cellStyle name="표준 5 2 2 3 2 2 4 2 9" xfId="41055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8"/>
    <cellStyle name="표준 5 2 2 3 2 2 4 3 2 2 4" xfId="47711"/>
    <cellStyle name="표준 5 2 2 3 2 2 4 3 2 3" xfId="18951"/>
    <cellStyle name="표준 5 2 2 3 2 2 4 3 2 4" xfId="23113"/>
    <cellStyle name="표준 5 2 2 3 2 2 4 3 2 5" xfId="27211"/>
    <cellStyle name="표준 5 2 2 3 2 2 4 3 2 6" xfId="35422"/>
    <cellStyle name="표준 5 2 2 3 2 2 4 3 2 7" xfId="43615"/>
    <cellStyle name="표준 5 2 2 3 2 2 4 3 3" xfId="8551"/>
    <cellStyle name="표준 5 2 2 3 2 2 4 3 3 2" xfId="29259"/>
    <cellStyle name="표준 5 2 2 3 2 2 4 3 3 3" xfId="37470"/>
    <cellStyle name="표준 5 2 2 3 2 2 4 3 3 4" xfId="45663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4"/>
    <cellStyle name="표준 5 2 2 3 2 2 4 3 9" xfId="41567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30"/>
    <cellStyle name="표준 5 2 2 3 2 2 4 4 2 2 4" xfId="48223"/>
    <cellStyle name="표준 5 2 2 3 2 2 4 4 2 3" xfId="19463"/>
    <cellStyle name="표준 5 2 2 3 2 2 4 4 2 4" xfId="23625"/>
    <cellStyle name="표준 5 2 2 3 2 2 4 4 2 5" xfId="27723"/>
    <cellStyle name="표준 5 2 2 3 2 2 4 4 2 6" xfId="35934"/>
    <cellStyle name="표준 5 2 2 3 2 2 4 4 2 7" xfId="44127"/>
    <cellStyle name="표준 5 2 2 3 2 2 4 4 3" xfId="9063"/>
    <cellStyle name="표준 5 2 2 3 2 2 4 4 3 2" xfId="29771"/>
    <cellStyle name="표준 5 2 2 3 2 2 4 4 3 3" xfId="37982"/>
    <cellStyle name="표준 5 2 2 3 2 2 4 4 3 4" xfId="46175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6"/>
    <cellStyle name="표준 5 2 2 3 2 2 4 4 9" xfId="42079"/>
    <cellStyle name="표준 5 2 2 3 2 2 4 5" xfId="9575"/>
    <cellStyle name="표준 5 2 2 3 2 2 4 5 2" xfId="13687"/>
    <cellStyle name="표준 5 2 2 3 2 2 4 5 2 2" xfId="30283"/>
    <cellStyle name="표준 5 2 2 3 2 2 4 5 2 3" xfId="38494"/>
    <cellStyle name="표준 5 2 2 3 2 2 4 5 2 4" xfId="46687"/>
    <cellStyle name="표준 5 2 2 3 2 2 4 5 3" xfId="17927"/>
    <cellStyle name="표준 5 2 2 3 2 2 4 5 4" xfId="22089"/>
    <cellStyle name="표준 5 2 2 3 2 2 4 5 5" xfId="26187"/>
    <cellStyle name="표준 5 2 2 3 2 2 4 5 6" xfId="34398"/>
    <cellStyle name="표준 5 2 2 3 2 2 4 5 7" xfId="42591"/>
    <cellStyle name="표준 5 2 2 3 2 2 4 6" xfId="7527"/>
    <cellStyle name="표준 5 2 2 3 2 2 4 6 2" xfId="28235"/>
    <cellStyle name="표준 5 2 2 3 2 2 4 6 3" xfId="36446"/>
    <cellStyle name="표준 5 2 2 3 2 2 4 6 4" xfId="44639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50"/>
    <cellStyle name="표준 5 2 2 3 2 2 5 2 2 4" xfId="46943"/>
    <cellStyle name="표준 5 2 2 3 2 2 5 2 3" xfId="18183"/>
    <cellStyle name="표준 5 2 2 3 2 2 5 2 4" xfId="22345"/>
    <cellStyle name="표준 5 2 2 3 2 2 5 2 5" xfId="26443"/>
    <cellStyle name="표준 5 2 2 3 2 2 5 2 6" xfId="34654"/>
    <cellStyle name="표준 5 2 2 3 2 2 5 2 7" xfId="42847"/>
    <cellStyle name="표준 5 2 2 3 2 2 5 3" xfId="7783"/>
    <cellStyle name="표준 5 2 2 3 2 2 5 3 2" xfId="28491"/>
    <cellStyle name="표준 5 2 2 3 2 2 5 3 3" xfId="36702"/>
    <cellStyle name="표준 5 2 2 3 2 2 5 3 4" xfId="44895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6"/>
    <cellStyle name="표준 5 2 2 3 2 2 5 9" xfId="40799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2"/>
    <cellStyle name="표준 5 2 2 3 2 2 6 2 2 4" xfId="47455"/>
    <cellStyle name="표준 5 2 2 3 2 2 6 2 3" xfId="18695"/>
    <cellStyle name="표준 5 2 2 3 2 2 6 2 4" xfId="22857"/>
    <cellStyle name="표준 5 2 2 3 2 2 6 2 5" xfId="26955"/>
    <cellStyle name="표준 5 2 2 3 2 2 6 2 6" xfId="35166"/>
    <cellStyle name="표준 5 2 2 3 2 2 6 2 7" xfId="43359"/>
    <cellStyle name="표준 5 2 2 3 2 2 6 3" xfId="8295"/>
    <cellStyle name="표준 5 2 2 3 2 2 6 3 2" xfId="29003"/>
    <cellStyle name="표준 5 2 2 3 2 2 6 3 3" xfId="37214"/>
    <cellStyle name="표준 5 2 2 3 2 2 6 3 4" xfId="45407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8"/>
    <cellStyle name="표준 5 2 2 3 2 2 6 9" xfId="41311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4"/>
    <cellStyle name="표준 5 2 2 3 2 2 7 2 2 4" xfId="47967"/>
    <cellStyle name="표준 5 2 2 3 2 2 7 2 3" xfId="19207"/>
    <cellStyle name="표준 5 2 2 3 2 2 7 2 4" xfId="23369"/>
    <cellStyle name="표준 5 2 2 3 2 2 7 2 5" xfId="27467"/>
    <cellStyle name="표준 5 2 2 3 2 2 7 2 6" xfId="35678"/>
    <cellStyle name="표준 5 2 2 3 2 2 7 2 7" xfId="43871"/>
    <cellStyle name="표준 5 2 2 3 2 2 7 3" xfId="8807"/>
    <cellStyle name="표준 5 2 2 3 2 2 7 3 2" xfId="29515"/>
    <cellStyle name="표준 5 2 2 3 2 2 7 3 3" xfId="37726"/>
    <cellStyle name="표준 5 2 2 3 2 2 7 3 4" xfId="45919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30"/>
    <cellStyle name="표준 5 2 2 3 2 2 7 9" xfId="41823"/>
    <cellStyle name="표준 5 2 2 3 2 2 8" xfId="7044"/>
    <cellStyle name="표준 5 2 2 3 2 2 8 2" xfId="9319"/>
    <cellStyle name="표준 5 2 2 3 2 2 8 2 2" xfId="30027"/>
    <cellStyle name="표준 5 2 2 3 2 2 8 2 3" xfId="38238"/>
    <cellStyle name="표준 5 2 2 3 2 2 8 2 4" xfId="46431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2"/>
    <cellStyle name="표준 5 2 2 3 2 2 8 8" xfId="42335"/>
    <cellStyle name="표준 5 2 2 3 2 2 9" xfId="7136"/>
    <cellStyle name="표준 5 2 2 3 2 2 9 2" xfId="27979"/>
    <cellStyle name="표준 5 2 2 3 2 2 9 3" xfId="36190"/>
    <cellStyle name="표준 5 2 2 3 2 2 9 4" xfId="44383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6"/>
    <cellStyle name="표준 5 2 2 3 2 3 14" xfId="40319"/>
    <cellStyle name="표준 5 2 2 3 2 3 2" xfId="575"/>
    <cellStyle name="표준 5 2 2 3 2 3 2 10" xfId="19945"/>
    <cellStyle name="표준 5 2 2 3 2 3 2 11" xfId="24043"/>
    <cellStyle name="표준 5 2 2 3 2 3 2 12" xfId="32254"/>
    <cellStyle name="표준 5 2 2 3 2 3 2 13" xfId="40447"/>
    <cellStyle name="표준 5 2 2 3 2 3 2 2" xfId="831"/>
    <cellStyle name="표준 5 2 2 3 2 3 2 2 10" xfId="24299"/>
    <cellStyle name="표준 5 2 2 3 2 3 2 2 11" xfId="32510"/>
    <cellStyle name="표준 5 2 2 3 2 3 2 2 12" xfId="40703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6"/>
    <cellStyle name="표준 5 2 2 3 2 3 2 2 2 2 2 4" xfId="47359"/>
    <cellStyle name="표준 5 2 2 3 2 3 2 2 2 2 3" xfId="18599"/>
    <cellStyle name="표준 5 2 2 3 2 3 2 2 2 2 4" xfId="22761"/>
    <cellStyle name="표준 5 2 2 3 2 3 2 2 2 2 5" xfId="26859"/>
    <cellStyle name="표준 5 2 2 3 2 3 2 2 2 2 6" xfId="35070"/>
    <cellStyle name="표준 5 2 2 3 2 3 2 2 2 2 7" xfId="43263"/>
    <cellStyle name="표준 5 2 2 3 2 3 2 2 2 3" xfId="8199"/>
    <cellStyle name="표준 5 2 2 3 2 3 2 2 2 3 2" xfId="28907"/>
    <cellStyle name="표준 5 2 2 3 2 3 2 2 2 3 3" xfId="37118"/>
    <cellStyle name="표준 5 2 2 3 2 3 2 2 2 3 4" xfId="45311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2"/>
    <cellStyle name="표준 5 2 2 3 2 3 2 2 2 9" xfId="41215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8"/>
    <cellStyle name="표준 5 2 2 3 2 3 2 2 3 2 2 4" xfId="47871"/>
    <cellStyle name="표준 5 2 2 3 2 3 2 2 3 2 3" xfId="19111"/>
    <cellStyle name="표준 5 2 2 3 2 3 2 2 3 2 4" xfId="23273"/>
    <cellStyle name="표준 5 2 2 3 2 3 2 2 3 2 5" xfId="27371"/>
    <cellStyle name="표준 5 2 2 3 2 3 2 2 3 2 6" xfId="35582"/>
    <cellStyle name="표준 5 2 2 3 2 3 2 2 3 2 7" xfId="43775"/>
    <cellStyle name="표준 5 2 2 3 2 3 2 2 3 3" xfId="8711"/>
    <cellStyle name="표준 5 2 2 3 2 3 2 2 3 3 2" xfId="29419"/>
    <cellStyle name="표준 5 2 2 3 2 3 2 2 3 3 3" xfId="37630"/>
    <cellStyle name="표준 5 2 2 3 2 3 2 2 3 3 4" xfId="45823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4"/>
    <cellStyle name="표준 5 2 2 3 2 3 2 2 3 9" xfId="41727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90"/>
    <cellStyle name="표준 5 2 2 3 2 3 2 2 4 2 2 4" xfId="48383"/>
    <cellStyle name="표준 5 2 2 3 2 3 2 2 4 2 3" xfId="19623"/>
    <cellStyle name="표준 5 2 2 3 2 3 2 2 4 2 4" xfId="23785"/>
    <cellStyle name="표준 5 2 2 3 2 3 2 2 4 2 5" xfId="27883"/>
    <cellStyle name="표준 5 2 2 3 2 3 2 2 4 2 6" xfId="36094"/>
    <cellStyle name="표준 5 2 2 3 2 3 2 2 4 2 7" xfId="44287"/>
    <cellStyle name="표준 5 2 2 3 2 3 2 2 4 3" xfId="9223"/>
    <cellStyle name="표준 5 2 2 3 2 3 2 2 4 3 2" xfId="29931"/>
    <cellStyle name="표준 5 2 2 3 2 3 2 2 4 3 3" xfId="38142"/>
    <cellStyle name="표준 5 2 2 3 2 3 2 2 4 3 4" xfId="46335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6"/>
    <cellStyle name="표준 5 2 2 3 2 3 2 2 4 9" xfId="42239"/>
    <cellStyle name="표준 5 2 2 3 2 3 2 2 5" xfId="9735"/>
    <cellStyle name="표준 5 2 2 3 2 3 2 2 5 2" xfId="13847"/>
    <cellStyle name="표준 5 2 2 3 2 3 2 2 5 2 2" xfId="30443"/>
    <cellStyle name="표준 5 2 2 3 2 3 2 2 5 2 3" xfId="38654"/>
    <cellStyle name="표준 5 2 2 3 2 3 2 2 5 2 4" xfId="46847"/>
    <cellStyle name="표준 5 2 2 3 2 3 2 2 5 3" xfId="18087"/>
    <cellStyle name="표준 5 2 2 3 2 3 2 2 5 4" xfId="22249"/>
    <cellStyle name="표준 5 2 2 3 2 3 2 2 5 5" xfId="26347"/>
    <cellStyle name="표준 5 2 2 3 2 3 2 2 5 6" xfId="34558"/>
    <cellStyle name="표준 5 2 2 3 2 3 2 2 5 7" xfId="42751"/>
    <cellStyle name="표준 5 2 2 3 2 3 2 2 6" xfId="7687"/>
    <cellStyle name="표준 5 2 2 3 2 3 2 2 6 2" xfId="28395"/>
    <cellStyle name="표준 5 2 2 3 2 3 2 2 6 3" xfId="36606"/>
    <cellStyle name="표준 5 2 2 3 2 3 2 2 6 4" xfId="44799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10"/>
    <cellStyle name="표준 5 2 2 3 2 3 2 3 2 2 4" xfId="47103"/>
    <cellStyle name="표준 5 2 2 3 2 3 2 3 2 3" xfId="18343"/>
    <cellStyle name="표준 5 2 2 3 2 3 2 3 2 4" xfId="22505"/>
    <cellStyle name="표준 5 2 2 3 2 3 2 3 2 5" xfId="26603"/>
    <cellStyle name="표준 5 2 2 3 2 3 2 3 2 6" xfId="34814"/>
    <cellStyle name="표준 5 2 2 3 2 3 2 3 2 7" xfId="43007"/>
    <cellStyle name="표준 5 2 2 3 2 3 2 3 3" xfId="7943"/>
    <cellStyle name="표준 5 2 2 3 2 3 2 3 3 2" xfId="28651"/>
    <cellStyle name="표준 5 2 2 3 2 3 2 3 3 3" xfId="36862"/>
    <cellStyle name="표준 5 2 2 3 2 3 2 3 3 4" xfId="45055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6"/>
    <cellStyle name="표준 5 2 2 3 2 3 2 3 9" xfId="40959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2"/>
    <cellStyle name="표준 5 2 2 3 2 3 2 4 2 2 4" xfId="47615"/>
    <cellStyle name="표준 5 2 2 3 2 3 2 4 2 3" xfId="18855"/>
    <cellStyle name="표준 5 2 2 3 2 3 2 4 2 4" xfId="23017"/>
    <cellStyle name="표준 5 2 2 3 2 3 2 4 2 5" xfId="27115"/>
    <cellStyle name="표준 5 2 2 3 2 3 2 4 2 6" xfId="35326"/>
    <cellStyle name="표준 5 2 2 3 2 3 2 4 2 7" xfId="43519"/>
    <cellStyle name="표준 5 2 2 3 2 3 2 4 3" xfId="8455"/>
    <cellStyle name="표준 5 2 2 3 2 3 2 4 3 2" xfId="29163"/>
    <cellStyle name="표준 5 2 2 3 2 3 2 4 3 3" xfId="37374"/>
    <cellStyle name="표준 5 2 2 3 2 3 2 4 3 4" xfId="45567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8"/>
    <cellStyle name="표준 5 2 2 3 2 3 2 4 9" xfId="41471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4"/>
    <cellStyle name="표준 5 2 2 3 2 3 2 5 2 2 4" xfId="48127"/>
    <cellStyle name="표준 5 2 2 3 2 3 2 5 2 3" xfId="19367"/>
    <cellStyle name="표준 5 2 2 3 2 3 2 5 2 4" xfId="23529"/>
    <cellStyle name="표준 5 2 2 3 2 3 2 5 2 5" xfId="27627"/>
    <cellStyle name="표준 5 2 2 3 2 3 2 5 2 6" xfId="35838"/>
    <cellStyle name="표준 5 2 2 3 2 3 2 5 2 7" xfId="44031"/>
    <cellStyle name="표준 5 2 2 3 2 3 2 5 3" xfId="8967"/>
    <cellStyle name="표준 5 2 2 3 2 3 2 5 3 2" xfId="29675"/>
    <cellStyle name="표준 5 2 2 3 2 3 2 5 3 3" xfId="37886"/>
    <cellStyle name="표준 5 2 2 3 2 3 2 5 3 4" xfId="46079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90"/>
    <cellStyle name="표준 5 2 2 3 2 3 2 5 9" xfId="41983"/>
    <cellStyle name="표준 5 2 2 3 2 3 2 6" xfId="9479"/>
    <cellStyle name="표준 5 2 2 3 2 3 2 6 2" xfId="13591"/>
    <cellStyle name="표준 5 2 2 3 2 3 2 6 2 2" xfId="30187"/>
    <cellStyle name="표준 5 2 2 3 2 3 2 6 2 3" xfId="38398"/>
    <cellStyle name="표준 5 2 2 3 2 3 2 6 2 4" xfId="46591"/>
    <cellStyle name="표준 5 2 2 3 2 3 2 6 3" xfId="17831"/>
    <cellStyle name="표준 5 2 2 3 2 3 2 6 4" xfId="21993"/>
    <cellStyle name="표준 5 2 2 3 2 3 2 6 5" xfId="26091"/>
    <cellStyle name="표준 5 2 2 3 2 3 2 6 6" xfId="34302"/>
    <cellStyle name="표준 5 2 2 3 2 3 2 6 7" xfId="42495"/>
    <cellStyle name="표준 5 2 2 3 2 3 2 7" xfId="7431"/>
    <cellStyle name="표준 5 2 2 3 2 3 2 7 2" xfId="28139"/>
    <cellStyle name="표준 5 2 2 3 2 3 2 7 3" xfId="36350"/>
    <cellStyle name="표준 5 2 2 3 2 3 2 7 4" xfId="44543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2"/>
    <cellStyle name="표준 5 2 2 3 2 3 3 12" xfId="40575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8"/>
    <cellStyle name="표준 5 2 2 3 2 3 3 2 2 2 4" xfId="47231"/>
    <cellStyle name="표준 5 2 2 3 2 3 3 2 2 3" xfId="18471"/>
    <cellStyle name="표준 5 2 2 3 2 3 3 2 2 4" xfId="22633"/>
    <cellStyle name="표준 5 2 2 3 2 3 3 2 2 5" xfId="26731"/>
    <cellStyle name="표준 5 2 2 3 2 3 3 2 2 6" xfId="34942"/>
    <cellStyle name="표준 5 2 2 3 2 3 3 2 2 7" xfId="43135"/>
    <cellStyle name="표준 5 2 2 3 2 3 3 2 3" xfId="8071"/>
    <cellStyle name="표준 5 2 2 3 2 3 3 2 3 2" xfId="28779"/>
    <cellStyle name="표준 5 2 2 3 2 3 3 2 3 3" xfId="36990"/>
    <cellStyle name="표준 5 2 2 3 2 3 3 2 3 4" xfId="45183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4"/>
    <cellStyle name="표준 5 2 2 3 2 3 3 2 9" xfId="41087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50"/>
    <cellStyle name="표준 5 2 2 3 2 3 3 3 2 2 4" xfId="47743"/>
    <cellStyle name="표준 5 2 2 3 2 3 3 3 2 3" xfId="18983"/>
    <cellStyle name="표준 5 2 2 3 2 3 3 3 2 4" xfId="23145"/>
    <cellStyle name="표준 5 2 2 3 2 3 3 3 2 5" xfId="27243"/>
    <cellStyle name="표준 5 2 2 3 2 3 3 3 2 6" xfId="35454"/>
    <cellStyle name="표준 5 2 2 3 2 3 3 3 2 7" xfId="43647"/>
    <cellStyle name="표준 5 2 2 3 2 3 3 3 3" xfId="8583"/>
    <cellStyle name="표준 5 2 2 3 2 3 3 3 3 2" xfId="29291"/>
    <cellStyle name="표준 5 2 2 3 2 3 3 3 3 3" xfId="37502"/>
    <cellStyle name="표준 5 2 2 3 2 3 3 3 3 4" xfId="45695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6"/>
    <cellStyle name="표준 5 2 2 3 2 3 3 3 9" xfId="41599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2"/>
    <cellStyle name="표준 5 2 2 3 2 3 3 4 2 2 4" xfId="48255"/>
    <cellStyle name="표준 5 2 2 3 2 3 3 4 2 3" xfId="19495"/>
    <cellStyle name="표준 5 2 2 3 2 3 3 4 2 4" xfId="23657"/>
    <cellStyle name="표준 5 2 2 3 2 3 3 4 2 5" xfId="27755"/>
    <cellStyle name="표준 5 2 2 3 2 3 3 4 2 6" xfId="35966"/>
    <cellStyle name="표준 5 2 2 3 2 3 3 4 2 7" xfId="44159"/>
    <cellStyle name="표준 5 2 2 3 2 3 3 4 3" xfId="9095"/>
    <cellStyle name="표준 5 2 2 3 2 3 3 4 3 2" xfId="29803"/>
    <cellStyle name="표준 5 2 2 3 2 3 3 4 3 3" xfId="38014"/>
    <cellStyle name="표준 5 2 2 3 2 3 3 4 3 4" xfId="46207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8"/>
    <cellStyle name="표준 5 2 2 3 2 3 3 4 9" xfId="42111"/>
    <cellStyle name="표준 5 2 2 3 2 3 3 5" xfId="9607"/>
    <cellStyle name="표준 5 2 2 3 2 3 3 5 2" xfId="13719"/>
    <cellStyle name="표준 5 2 2 3 2 3 3 5 2 2" xfId="30315"/>
    <cellStyle name="표준 5 2 2 3 2 3 3 5 2 3" xfId="38526"/>
    <cellStyle name="표준 5 2 2 3 2 3 3 5 2 4" xfId="46719"/>
    <cellStyle name="표준 5 2 2 3 2 3 3 5 3" xfId="17959"/>
    <cellStyle name="표준 5 2 2 3 2 3 3 5 4" xfId="22121"/>
    <cellStyle name="표준 5 2 2 3 2 3 3 5 5" xfId="26219"/>
    <cellStyle name="표준 5 2 2 3 2 3 3 5 6" xfId="34430"/>
    <cellStyle name="표준 5 2 2 3 2 3 3 5 7" xfId="42623"/>
    <cellStyle name="표준 5 2 2 3 2 3 3 6" xfId="7559"/>
    <cellStyle name="표준 5 2 2 3 2 3 3 6 2" xfId="28267"/>
    <cellStyle name="표준 5 2 2 3 2 3 3 6 3" xfId="36478"/>
    <cellStyle name="표준 5 2 2 3 2 3 3 6 4" xfId="44671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2"/>
    <cellStyle name="표준 5 2 2 3 2 3 4 2 2 4" xfId="46975"/>
    <cellStyle name="표준 5 2 2 3 2 3 4 2 3" xfId="18215"/>
    <cellStyle name="표준 5 2 2 3 2 3 4 2 4" xfId="22377"/>
    <cellStyle name="표준 5 2 2 3 2 3 4 2 5" xfId="26475"/>
    <cellStyle name="표준 5 2 2 3 2 3 4 2 6" xfId="34686"/>
    <cellStyle name="표준 5 2 2 3 2 3 4 2 7" xfId="42879"/>
    <cellStyle name="표준 5 2 2 3 2 3 4 3" xfId="7815"/>
    <cellStyle name="표준 5 2 2 3 2 3 4 3 2" xfId="28523"/>
    <cellStyle name="표준 5 2 2 3 2 3 4 3 3" xfId="36734"/>
    <cellStyle name="표준 5 2 2 3 2 3 4 3 4" xfId="44927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8"/>
    <cellStyle name="표준 5 2 2 3 2 3 4 9" xfId="40831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4"/>
    <cellStyle name="표준 5 2 2 3 2 3 5 2 2 4" xfId="47487"/>
    <cellStyle name="표준 5 2 2 3 2 3 5 2 3" xfId="18727"/>
    <cellStyle name="표준 5 2 2 3 2 3 5 2 4" xfId="22889"/>
    <cellStyle name="표준 5 2 2 3 2 3 5 2 5" xfId="26987"/>
    <cellStyle name="표준 5 2 2 3 2 3 5 2 6" xfId="35198"/>
    <cellStyle name="표준 5 2 2 3 2 3 5 2 7" xfId="43391"/>
    <cellStyle name="표준 5 2 2 3 2 3 5 3" xfId="8327"/>
    <cellStyle name="표준 5 2 2 3 2 3 5 3 2" xfId="29035"/>
    <cellStyle name="표준 5 2 2 3 2 3 5 3 3" xfId="37246"/>
    <cellStyle name="표준 5 2 2 3 2 3 5 3 4" xfId="45439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50"/>
    <cellStyle name="표준 5 2 2 3 2 3 5 9" xfId="41343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6"/>
    <cellStyle name="표준 5 2 2 3 2 3 6 2 2 4" xfId="47999"/>
    <cellStyle name="표준 5 2 2 3 2 3 6 2 3" xfId="19239"/>
    <cellStyle name="표준 5 2 2 3 2 3 6 2 4" xfId="23401"/>
    <cellStyle name="표준 5 2 2 3 2 3 6 2 5" xfId="27499"/>
    <cellStyle name="표준 5 2 2 3 2 3 6 2 6" xfId="35710"/>
    <cellStyle name="표준 5 2 2 3 2 3 6 2 7" xfId="43903"/>
    <cellStyle name="표준 5 2 2 3 2 3 6 3" xfId="8839"/>
    <cellStyle name="표준 5 2 2 3 2 3 6 3 2" xfId="29547"/>
    <cellStyle name="표준 5 2 2 3 2 3 6 3 3" xfId="37758"/>
    <cellStyle name="표준 5 2 2 3 2 3 6 3 4" xfId="45951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2"/>
    <cellStyle name="표준 5 2 2 3 2 3 6 9" xfId="41855"/>
    <cellStyle name="표준 5 2 2 3 2 3 7" xfId="9351"/>
    <cellStyle name="표준 5 2 2 3 2 3 7 2" xfId="13463"/>
    <cellStyle name="표준 5 2 2 3 2 3 7 2 2" xfId="30059"/>
    <cellStyle name="표준 5 2 2 3 2 3 7 2 3" xfId="38270"/>
    <cellStyle name="표준 5 2 2 3 2 3 7 2 4" xfId="46463"/>
    <cellStyle name="표준 5 2 2 3 2 3 7 3" xfId="17703"/>
    <cellStyle name="표준 5 2 2 3 2 3 7 4" xfId="21865"/>
    <cellStyle name="표준 5 2 2 3 2 3 7 5" xfId="25963"/>
    <cellStyle name="표준 5 2 2 3 2 3 7 6" xfId="34174"/>
    <cellStyle name="표준 5 2 2 3 2 3 7 7" xfId="42367"/>
    <cellStyle name="표준 5 2 2 3 2 3 8" xfId="7303"/>
    <cellStyle name="표준 5 2 2 3 2 3 8 2" xfId="28011"/>
    <cellStyle name="표준 5 2 2 3 2 3 8 3" xfId="36222"/>
    <cellStyle name="표준 5 2 2 3 2 3 8 4" xfId="44415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90"/>
    <cellStyle name="표준 5 2 2 3 2 4 13" xfId="40383"/>
    <cellStyle name="표준 5 2 2 3 2 4 2" xfId="767"/>
    <cellStyle name="표준 5 2 2 3 2 4 2 10" xfId="24235"/>
    <cellStyle name="표준 5 2 2 3 2 4 2 11" xfId="32446"/>
    <cellStyle name="표준 5 2 2 3 2 4 2 12" xfId="40639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2"/>
    <cellStyle name="표준 5 2 2 3 2 4 2 2 2 2 4" xfId="47295"/>
    <cellStyle name="표준 5 2 2 3 2 4 2 2 2 3" xfId="18535"/>
    <cellStyle name="표준 5 2 2 3 2 4 2 2 2 4" xfId="22697"/>
    <cellStyle name="표준 5 2 2 3 2 4 2 2 2 5" xfId="26795"/>
    <cellStyle name="표준 5 2 2 3 2 4 2 2 2 6" xfId="35006"/>
    <cellStyle name="표준 5 2 2 3 2 4 2 2 2 7" xfId="43199"/>
    <cellStyle name="표준 5 2 2 3 2 4 2 2 3" xfId="8135"/>
    <cellStyle name="표준 5 2 2 3 2 4 2 2 3 2" xfId="28843"/>
    <cellStyle name="표준 5 2 2 3 2 4 2 2 3 3" xfId="37054"/>
    <cellStyle name="표준 5 2 2 3 2 4 2 2 3 4" xfId="45247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8"/>
    <cellStyle name="표준 5 2 2 3 2 4 2 2 9" xfId="41151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4"/>
    <cellStyle name="표준 5 2 2 3 2 4 2 3 2 2 4" xfId="47807"/>
    <cellStyle name="표준 5 2 2 3 2 4 2 3 2 3" xfId="19047"/>
    <cellStyle name="표준 5 2 2 3 2 4 2 3 2 4" xfId="23209"/>
    <cellStyle name="표준 5 2 2 3 2 4 2 3 2 5" xfId="27307"/>
    <cellStyle name="표준 5 2 2 3 2 4 2 3 2 6" xfId="35518"/>
    <cellStyle name="표준 5 2 2 3 2 4 2 3 2 7" xfId="43711"/>
    <cellStyle name="표준 5 2 2 3 2 4 2 3 3" xfId="8647"/>
    <cellStyle name="표준 5 2 2 3 2 4 2 3 3 2" xfId="29355"/>
    <cellStyle name="표준 5 2 2 3 2 4 2 3 3 3" xfId="37566"/>
    <cellStyle name="표준 5 2 2 3 2 4 2 3 3 4" xfId="45759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70"/>
    <cellStyle name="표준 5 2 2 3 2 4 2 3 9" xfId="41663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6"/>
    <cellStyle name="표준 5 2 2 3 2 4 2 4 2 2 4" xfId="48319"/>
    <cellStyle name="표준 5 2 2 3 2 4 2 4 2 3" xfId="19559"/>
    <cellStyle name="표준 5 2 2 3 2 4 2 4 2 4" xfId="23721"/>
    <cellStyle name="표준 5 2 2 3 2 4 2 4 2 5" xfId="27819"/>
    <cellStyle name="표준 5 2 2 3 2 4 2 4 2 6" xfId="36030"/>
    <cellStyle name="표준 5 2 2 3 2 4 2 4 2 7" xfId="44223"/>
    <cellStyle name="표준 5 2 2 3 2 4 2 4 3" xfId="9159"/>
    <cellStyle name="표준 5 2 2 3 2 4 2 4 3 2" xfId="29867"/>
    <cellStyle name="표준 5 2 2 3 2 4 2 4 3 3" xfId="38078"/>
    <cellStyle name="표준 5 2 2 3 2 4 2 4 3 4" xfId="46271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2"/>
    <cellStyle name="표준 5 2 2 3 2 4 2 4 9" xfId="42175"/>
    <cellStyle name="표준 5 2 2 3 2 4 2 5" xfId="9671"/>
    <cellStyle name="표준 5 2 2 3 2 4 2 5 2" xfId="13783"/>
    <cellStyle name="표준 5 2 2 3 2 4 2 5 2 2" xfId="30379"/>
    <cellStyle name="표준 5 2 2 3 2 4 2 5 2 3" xfId="38590"/>
    <cellStyle name="표준 5 2 2 3 2 4 2 5 2 4" xfId="46783"/>
    <cellStyle name="표준 5 2 2 3 2 4 2 5 3" xfId="18023"/>
    <cellStyle name="표준 5 2 2 3 2 4 2 5 4" xfId="22185"/>
    <cellStyle name="표준 5 2 2 3 2 4 2 5 5" xfId="26283"/>
    <cellStyle name="표준 5 2 2 3 2 4 2 5 6" xfId="34494"/>
    <cellStyle name="표준 5 2 2 3 2 4 2 5 7" xfId="42687"/>
    <cellStyle name="표준 5 2 2 3 2 4 2 6" xfId="7623"/>
    <cellStyle name="표준 5 2 2 3 2 4 2 6 2" xfId="28331"/>
    <cellStyle name="표준 5 2 2 3 2 4 2 6 3" xfId="36542"/>
    <cellStyle name="표준 5 2 2 3 2 4 2 6 4" xfId="44735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6"/>
    <cellStyle name="표준 5 2 2 3 2 4 3 2 2 4" xfId="47039"/>
    <cellStyle name="표준 5 2 2 3 2 4 3 2 3" xfId="18279"/>
    <cellStyle name="표준 5 2 2 3 2 4 3 2 4" xfId="22441"/>
    <cellStyle name="표준 5 2 2 3 2 4 3 2 5" xfId="26539"/>
    <cellStyle name="표준 5 2 2 3 2 4 3 2 6" xfId="34750"/>
    <cellStyle name="표준 5 2 2 3 2 4 3 2 7" xfId="42943"/>
    <cellStyle name="표준 5 2 2 3 2 4 3 3" xfId="7879"/>
    <cellStyle name="표준 5 2 2 3 2 4 3 3 2" xfId="28587"/>
    <cellStyle name="표준 5 2 2 3 2 4 3 3 3" xfId="36798"/>
    <cellStyle name="표준 5 2 2 3 2 4 3 3 4" xfId="44991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2"/>
    <cellStyle name="표준 5 2 2 3 2 4 3 9" xfId="40895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8"/>
    <cellStyle name="표준 5 2 2 3 2 4 4 2 2 4" xfId="47551"/>
    <cellStyle name="표준 5 2 2 3 2 4 4 2 3" xfId="18791"/>
    <cellStyle name="표준 5 2 2 3 2 4 4 2 4" xfId="22953"/>
    <cellStyle name="표준 5 2 2 3 2 4 4 2 5" xfId="27051"/>
    <cellStyle name="표준 5 2 2 3 2 4 4 2 6" xfId="35262"/>
    <cellStyle name="표준 5 2 2 3 2 4 4 2 7" xfId="43455"/>
    <cellStyle name="표준 5 2 2 3 2 4 4 3" xfId="8391"/>
    <cellStyle name="표준 5 2 2 3 2 4 4 3 2" xfId="29099"/>
    <cellStyle name="표준 5 2 2 3 2 4 4 3 3" xfId="37310"/>
    <cellStyle name="표준 5 2 2 3 2 4 4 3 4" xfId="45503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4"/>
    <cellStyle name="표준 5 2 2 3 2 4 4 9" xfId="41407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70"/>
    <cellStyle name="표준 5 2 2 3 2 4 5 2 2 4" xfId="48063"/>
    <cellStyle name="표준 5 2 2 3 2 4 5 2 3" xfId="19303"/>
    <cellStyle name="표준 5 2 2 3 2 4 5 2 4" xfId="23465"/>
    <cellStyle name="표준 5 2 2 3 2 4 5 2 5" xfId="27563"/>
    <cellStyle name="표준 5 2 2 3 2 4 5 2 6" xfId="35774"/>
    <cellStyle name="표준 5 2 2 3 2 4 5 2 7" xfId="43967"/>
    <cellStyle name="표준 5 2 2 3 2 4 5 3" xfId="8903"/>
    <cellStyle name="표준 5 2 2 3 2 4 5 3 2" xfId="29611"/>
    <cellStyle name="표준 5 2 2 3 2 4 5 3 3" xfId="37822"/>
    <cellStyle name="표준 5 2 2 3 2 4 5 3 4" xfId="46015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6"/>
    <cellStyle name="표준 5 2 2 3 2 4 5 9" xfId="41919"/>
    <cellStyle name="표준 5 2 2 3 2 4 6" xfId="9415"/>
    <cellStyle name="표준 5 2 2 3 2 4 6 2" xfId="13527"/>
    <cellStyle name="표준 5 2 2 3 2 4 6 2 2" xfId="30123"/>
    <cellStyle name="표준 5 2 2 3 2 4 6 2 3" xfId="38334"/>
    <cellStyle name="표준 5 2 2 3 2 4 6 2 4" xfId="46527"/>
    <cellStyle name="표준 5 2 2 3 2 4 6 3" xfId="17767"/>
    <cellStyle name="표준 5 2 2 3 2 4 6 4" xfId="21929"/>
    <cellStyle name="표준 5 2 2 3 2 4 6 5" xfId="26027"/>
    <cellStyle name="표준 5 2 2 3 2 4 6 6" xfId="34238"/>
    <cellStyle name="표준 5 2 2 3 2 4 6 7" xfId="42431"/>
    <cellStyle name="표준 5 2 2 3 2 4 7" xfId="7367"/>
    <cellStyle name="표준 5 2 2 3 2 4 7 2" xfId="28075"/>
    <cellStyle name="표준 5 2 2 3 2 4 7 3" xfId="36286"/>
    <cellStyle name="표준 5 2 2 3 2 4 7 4" xfId="44479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8"/>
    <cellStyle name="표준 5 2 2 3 2 5 12" xfId="40511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4"/>
    <cellStyle name="표준 5 2 2 3 2 5 2 2 2 4" xfId="47167"/>
    <cellStyle name="표준 5 2 2 3 2 5 2 2 3" xfId="18407"/>
    <cellStyle name="표준 5 2 2 3 2 5 2 2 4" xfId="22569"/>
    <cellStyle name="표준 5 2 2 3 2 5 2 2 5" xfId="26667"/>
    <cellStyle name="표준 5 2 2 3 2 5 2 2 6" xfId="34878"/>
    <cellStyle name="표준 5 2 2 3 2 5 2 2 7" xfId="43071"/>
    <cellStyle name="표준 5 2 2 3 2 5 2 3" xfId="8007"/>
    <cellStyle name="표준 5 2 2 3 2 5 2 3 2" xfId="28715"/>
    <cellStyle name="표준 5 2 2 3 2 5 2 3 3" xfId="36926"/>
    <cellStyle name="표준 5 2 2 3 2 5 2 3 4" xfId="45119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30"/>
    <cellStyle name="표준 5 2 2 3 2 5 2 9" xfId="41023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6"/>
    <cellStyle name="표준 5 2 2 3 2 5 3 2 2 4" xfId="47679"/>
    <cellStyle name="표준 5 2 2 3 2 5 3 2 3" xfId="18919"/>
    <cellStyle name="표준 5 2 2 3 2 5 3 2 4" xfId="23081"/>
    <cellStyle name="표준 5 2 2 3 2 5 3 2 5" xfId="27179"/>
    <cellStyle name="표준 5 2 2 3 2 5 3 2 6" xfId="35390"/>
    <cellStyle name="표준 5 2 2 3 2 5 3 2 7" xfId="43583"/>
    <cellStyle name="표준 5 2 2 3 2 5 3 3" xfId="8519"/>
    <cellStyle name="표준 5 2 2 3 2 5 3 3 2" xfId="29227"/>
    <cellStyle name="표준 5 2 2 3 2 5 3 3 3" xfId="37438"/>
    <cellStyle name="표준 5 2 2 3 2 5 3 3 4" xfId="45631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2"/>
    <cellStyle name="표준 5 2 2 3 2 5 3 9" xfId="41535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8"/>
    <cellStyle name="표준 5 2 2 3 2 5 4 2 2 4" xfId="48191"/>
    <cellStyle name="표준 5 2 2 3 2 5 4 2 3" xfId="19431"/>
    <cellStyle name="표준 5 2 2 3 2 5 4 2 4" xfId="23593"/>
    <cellStyle name="표준 5 2 2 3 2 5 4 2 5" xfId="27691"/>
    <cellStyle name="표준 5 2 2 3 2 5 4 2 6" xfId="35902"/>
    <cellStyle name="표준 5 2 2 3 2 5 4 2 7" xfId="44095"/>
    <cellStyle name="표준 5 2 2 3 2 5 4 3" xfId="9031"/>
    <cellStyle name="표준 5 2 2 3 2 5 4 3 2" xfId="29739"/>
    <cellStyle name="표준 5 2 2 3 2 5 4 3 3" xfId="37950"/>
    <cellStyle name="표준 5 2 2 3 2 5 4 3 4" xfId="46143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4"/>
    <cellStyle name="표준 5 2 2 3 2 5 4 9" xfId="42047"/>
    <cellStyle name="표준 5 2 2 3 2 5 5" xfId="9543"/>
    <cellStyle name="표준 5 2 2 3 2 5 5 2" xfId="13655"/>
    <cellStyle name="표준 5 2 2 3 2 5 5 2 2" xfId="30251"/>
    <cellStyle name="표준 5 2 2 3 2 5 5 2 3" xfId="38462"/>
    <cellStyle name="표준 5 2 2 3 2 5 5 2 4" xfId="46655"/>
    <cellStyle name="표준 5 2 2 3 2 5 5 3" xfId="17895"/>
    <cellStyle name="표준 5 2 2 3 2 5 5 4" xfId="22057"/>
    <cellStyle name="표준 5 2 2 3 2 5 5 5" xfId="26155"/>
    <cellStyle name="표준 5 2 2 3 2 5 5 6" xfId="34366"/>
    <cellStyle name="표준 5 2 2 3 2 5 5 7" xfId="42559"/>
    <cellStyle name="표준 5 2 2 3 2 5 6" xfId="7495"/>
    <cellStyle name="표준 5 2 2 3 2 5 6 2" xfId="28203"/>
    <cellStyle name="표준 5 2 2 3 2 5 6 3" xfId="36414"/>
    <cellStyle name="표준 5 2 2 3 2 5 6 4" xfId="44607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8"/>
    <cellStyle name="표준 5 2 2 3 2 6 2 2 4" xfId="46911"/>
    <cellStyle name="표준 5 2 2 3 2 6 2 3" xfId="18151"/>
    <cellStyle name="표준 5 2 2 3 2 6 2 4" xfId="22313"/>
    <cellStyle name="표준 5 2 2 3 2 6 2 5" xfId="26411"/>
    <cellStyle name="표준 5 2 2 3 2 6 2 6" xfId="34622"/>
    <cellStyle name="표준 5 2 2 3 2 6 2 7" xfId="42815"/>
    <cellStyle name="표준 5 2 2 3 2 6 3" xfId="7751"/>
    <cellStyle name="표준 5 2 2 3 2 6 3 2" xfId="28459"/>
    <cellStyle name="표준 5 2 2 3 2 6 3 3" xfId="36670"/>
    <cellStyle name="표준 5 2 2 3 2 6 3 4" xfId="44863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4"/>
    <cellStyle name="표준 5 2 2 3 2 6 9" xfId="40767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30"/>
    <cellStyle name="표준 5 2 2 3 2 7 2 2 4" xfId="47423"/>
    <cellStyle name="표준 5 2 2 3 2 7 2 3" xfId="18663"/>
    <cellStyle name="표준 5 2 2 3 2 7 2 4" xfId="22825"/>
    <cellStyle name="표준 5 2 2 3 2 7 2 5" xfId="26923"/>
    <cellStyle name="표준 5 2 2 3 2 7 2 6" xfId="35134"/>
    <cellStyle name="표준 5 2 2 3 2 7 2 7" xfId="43327"/>
    <cellStyle name="표준 5 2 2 3 2 7 3" xfId="8263"/>
    <cellStyle name="표준 5 2 2 3 2 7 3 2" xfId="28971"/>
    <cellStyle name="표준 5 2 2 3 2 7 3 3" xfId="37182"/>
    <cellStyle name="표준 5 2 2 3 2 7 3 4" xfId="45375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6"/>
    <cellStyle name="표준 5 2 2 3 2 7 9" xfId="41279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2"/>
    <cellStyle name="표준 5 2 2 3 2 8 2 2 4" xfId="47935"/>
    <cellStyle name="표준 5 2 2 3 2 8 2 3" xfId="19175"/>
    <cellStyle name="표준 5 2 2 3 2 8 2 4" xfId="23337"/>
    <cellStyle name="표준 5 2 2 3 2 8 2 5" xfId="27435"/>
    <cellStyle name="표준 5 2 2 3 2 8 2 6" xfId="35646"/>
    <cellStyle name="표준 5 2 2 3 2 8 2 7" xfId="43839"/>
    <cellStyle name="표준 5 2 2 3 2 8 3" xfId="8775"/>
    <cellStyle name="표준 5 2 2 3 2 8 3 2" xfId="29483"/>
    <cellStyle name="표준 5 2 2 3 2 8 3 3" xfId="37694"/>
    <cellStyle name="표준 5 2 2 3 2 8 3 4" xfId="45887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8"/>
    <cellStyle name="표준 5 2 2 3 2 8 9" xfId="41791"/>
    <cellStyle name="표준 5 2 2 3 2 9" xfId="6976"/>
    <cellStyle name="표준 5 2 2 3 2 9 2" xfId="9287"/>
    <cellStyle name="표준 5 2 2 3 2 9 2 2" xfId="29995"/>
    <cellStyle name="표준 5 2 2 3 2 9 2 3" xfId="38206"/>
    <cellStyle name="표준 5 2 2 3 2 9 2 4" xfId="46399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10"/>
    <cellStyle name="표준 5 2 2 3 2 9 8" xfId="42303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8"/>
    <cellStyle name="표준 5 2 2 3 3 18" xfId="40271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2"/>
    <cellStyle name="표준 5 2 2 3 3 2 16" xfId="40335"/>
    <cellStyle name="표준 5 2 2 3 3 2 2" xfId="591"/>
    <cellStyle name="표준 5 2 2 3 3 2 2 10" xfId="19961"/>
    <cellStyle name="표준 5 2 2 3 3 2 2 11" xfId="24059"/>
    <cellStyle name="표준 5 2 2 3 3 2 2 12" xfId="32270"/>
    <cellStyle name="표준 5 2 2 3 3 2 2 13" xfId="40463"/>
    <cellStyle name="표준 5 2 2 3 3 2 2 2" xfId="847"/>
    <cellStyle name="표준 5 2 2 3 3 2 2 2 10" xfId="24315"/>
    <cellStyle name="표준 5 2 2 3 3 2 2 2 11" xfId="32526"/>
    <cellStyle name="표준 5 2 2 3 3 2 2 2 12" xfId="40719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2"/>
    <cellStyle name="표준 5 2 2 3 3 2 2 2 2 2 2 4" xfId="47375"/>
    <cellStyle name="표준 5 2 2 3 3 2 2 2 2 2 3" xfId="18615"/>
    <cellStyle name="표준 5 2 2 3 3 2 2 2 2 2 4" xfId="22777"/>
    <cellStyle name="표준 5 2 2 3 3 2 2 2 2 2 5" xfId="26875"/>
    <cellStyle name="표준 5 2 2 3 3 2 2 2 2 2 6" xfId="35086"/>
    <cellStyle name="표준 5 2 2 3 3 2 2 2 2 2 7" xfId="43279"/>
    <cellStyle name="표준 5 2 2 3 3 2 2 2 2 3" xfId="8215"/>
    <cellStyle name="표준 5 2 2 3 3 2 2 2 2 3 2" xfId="28923"/>
    <cellStyle name="표준 5 2 2 3 3 2 2 2 2 3 3" xfId="37134"/>
    <cellStyle name="표준 5 2 2 3 3 2 2 2 2 3 4" xfId="45327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8"/>
    <cellStyle name="표준 5 2 2 3 3 2 2 2 2 9" xfId="41231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4"/>
    <cellStyle name="표준 5 2 2 3 3 2 2 2 3 2 2 4" xfId="47887"/>
    <cellStyle name="표준 5 2 2 3 3 2 2 2 3 2 3" xfId="19127"/>
    <cellStyle name="표준 5 2 2 3 3 2 2 2 3 2 4" xfId="23289"/>
    <cellStyle name="표준 5 2 2 3 3 2 2 2 3 2 5" xfId="27387"/>
    <cellStyle name="표준 5 2 2 3 3 2 2 2 3 2 6" xfId="35598"/>
    <cellStyle name="표준 5 2 2 3 3 2 2 2 3 2 7" xfId="43791"/>
    <cellStyle name="표준 5 2 2 3 3 2 2 2 3 3" xfId="8727"/>
    <cellStyle name="표준 5 2 2 3 3 2 2 2 3 3 2" xfId="29435"/>
    <cellStyle name="표준 5 2 2 3 3 2 2 2 3 3 3" xfId="37646"/>
    <cellStyle name="표준 5 2 2 3 3 2 2 2 3 3 4" xfId="45839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50"/>
    <cellStyle name="표준 5 2 2 3 3 2 2 2 3 9" xfId="41743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6"/>
    <cellStyle name="표준 5 2 2 3 3 2 2 2 4 2 2 4" xfId="48399"/>
    <cellStyle name="표준 5 2 2 3 3 2 2 2 4 2 3" xfId="19639"/>
    <cellStyle name="표준 5 2 2 3 3 2 2 2 4 2 4" xfId="23801"/>
    <cellStyle name="표준 5 2 2 3 3 2 2 2 4 2 5" xfId="27899"/>
    <cellStyle name="표준 5 2 2 3 3 2 2 2 4 2 6" xfId="36110"/>
    <cellStyle name="표준 5 2 2 3 3 2 2 2 4 2 7" xfId="44303"/>
    <cellStyle name="표준 5 2 2 3 3 2 2 2 4 3" xfId="9239"/>
    <cellStyle name="표준 5 2 2 3 3 2 2 2 4 3 2" xfId="29947"/>
    <cellStyle name="표준 5 2 2 3 3 2 2 2 4 3 3" xfId="38158"/>
    <cellStyle name="표준 5 2 2 3 3 2 2 2 4 3 4" xfId="46351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2"/>
    <cellStyle name="표준 5 2 2 3 3 2 2 2 4 9" xfId="42255"/>
    <cellStyle name="표준 5 2 2 3 3 2 2 2 5" xfId="9751"/>
    <cellStyle name="표준 5 2 2 3 3 2 2 2 5 2" xfId="13863"/>
    <cellStyle name="표준 5 2 2 3 3 2 2 2 5 2 2" xfId="30459"/>
    <cellStyle name="표준 5 2 2 3 3 2 2 2 5 2 3" xfId="38670"/>
    <cellStyle name="표준 5 2 2 3 3 2 2 2 5 2 4" xfId="46863"/>
    <cellStyle name="표준 5 2 2 3 3 2 2 2 5 3" xfId="18103"/>
    <cellStyle name="표준 5 2 2 3 3 2 2 2 5 4" xfId="22265"/>
    <cellStyle name="표준 5 2 2 3 3 2 2 2 5 5" xfId="26363"/>
    <cellStyle name="표준 5 2 2 3 3 2 2 2 5 6" xfId="34574"/>
    <cellStyle name="표준 5 2 2 3 3 2 2 2 5 7" xfId="42767"/>
    <cellStyle name="표준 5 2 2 3 3 2 2 2 6" xfId="7703"/>
    <cellStyle name="표준 5 2 2 3 3 2 2 2 6 2" xfId="28411"/>
    <cellStyle name="표준 5 2 2 3 3 2 2 2 6 3" xfId="36622"/>
    <cellStyle name="표준 5 2 2 3 3 2 2 2 6 4" xfId="44815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6"/>
    <cellStyle name="표준 5 2 2 3 3 2 2 3 2 2 4" xfId="47119"/>
    <cellStyle name="표준 5 2 2 3 3 2 2 3 2 3" xfId="18359"/>
    <cellStyle name="표준 5 2 2 3 3 2 2 3 2 4" xfId="22521"/>
    <cellStyle name="표준 5 2 2 3 3 2 2 3 2 5" xfId="26619"/>
    <cellStyle name="표준 5 2 2 3 3 2 2 3 2 6" xfId="34830"/>
    <cellStyle name="표준 5 2 2 3 3 2 2 3 2 7" xfId="43023"/>
    <cellStyle name="표준 5 2 2 3 3 2 2 3 3" xfId="7959"/>
    <cellStyle name="표준 5 2 2 3 3 2 2 3 3 2" xfId="28667"/>
    <cellStyle name="표준 5 2 2 3 3 2 2 3 3 3" xfId="36878"/>
    <cellStyle name="표준 5 2 2 3 3 2 2 3 3 4" xfId="45071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2"/>
    <cellStyle name="표준 5 2 2 3 3 2 2 3 9" xfId="40975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8"/>
    <cellStyle name="표준 5 2 2 3 3 2 2 4 2 2 4" xfId="47631"/>
    <cellStyle name="표준 5 2 2 3 3 2 2 4 2 3" xfId="18871"/>
    <cellStyle name="표준 5 2 2 3 3 2 2 4 2 4" xfId="23033"/>
    <cellStyle name="표준 5 2 2 3 3 2 2 4 2 5" xfId="27131"/>
    <cellStyle name="표준 5 2 2 3 3 2 2 4 2 6" xfId="35342"/>
    <cellStyle name="표준 5 2 2 3 3 2 2 4 2 7" xfId="43535"/>
    <cellStyle name="표준 5 2 2 3 3 2 2 4 3" xfId="8471"/>
    <cellStyle name="표준 5 2 2 3 3 2 2 4 3 2" xfId="29179"/>
    <cellStyle name="표준 5 2 2 3 3 2 2 4 3 3" xfId="37390"/>
    <cellStyle name="표준 5 2 2 3 3 2 2 4 3 4" xfId="45583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4"/>
    <cellStyle name="표준 5 2 2 3 3 2 2 4 9" xfId="41487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50"/>
    <cellStyle name="표준 5 2 2 3 3 2 2 5 2 2 4" xfId="48143"/>
    <cellStyle name="표준 5 2 2 3 3 2 2 5 2 3" xfId="19383"/>
    <cellStyle name="표준 5 2 2 3 3 2 2 5 2 4" xfId="23545"/>
    <cellStyle name="표준 5 2 2 3 3 2 2 5 2 5" xfId="27643"/>
    <cellStyle name="표준 5 2 2 3 3 2 2 5 2 6" xfId="35854"/>
    <cellStyle name="표준 5 2 2 3 3 2 2 5 2 7" xfId="44047"/>
    <cellStyle name="표준 5 2 2 3 3 2 2 5 3" xfId="8983"/>
    <cellStyle name="표준 5 2 2 3 3 2 2 5 3 2" xfId="29691"/>
    <cellStyle name="표준 5 2 2 3 3 2 2 5 3 3" xfId="37902"/>
    <cellStyle name="표준 5 2 2 3 3 2 2 5 3 4" xfId="46095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6"/>
    <cellStyle name="표준 5 2 2 3 3 2 2 5 9" xfId="41999"/>
    <cellStyle name="표준 5 2 2 3 3 2 2 6" xfId="9495"/>
    <cellStyle name="표준 5 2 2 3 3 2 2 6 2" xfId="13607"/>
    <cellStyle name="표준 5 2 2 3 3 2 2 6 2 2" xfId="30203"/>
    <cellStyle name="표준 5 2 2 3 3 2 2 6 2 3" xfId="38414"/>
    <cellStyle name="표준 5 2 2 3 3 2 2 6 2 4" xfId="46607"/>
    <cellStyle name="표준 5 2 2 3 3 2 2 6 3" xfId="17847"/>
    <cellStyle name="표준 5 2 2 3 3 2 2 6 4" xfId="22009"/>
    <cellStyle name="표준 5 2 2 3 3 2 2 6 5" xfId="26107"/>
    <cellStyle name="표준 5 2 2 3 3 2 2 6 6" xfId="34318"/>
    <cellStyle name="표준 5 2 2 3 3 2 2 6 7" xfId="42511"/>
    <cellStyle name="표준 5 2 2 3 3 2 2 7" xfId="7447"/>
    <cellStyle name="표준 5 2 2 3 3 2 2 7 2" xfId="28155"/>
    <cellStyle name="표준 5 2 2 3 3 2 2 7 3" xfId="36366"/>
    <cellStyle name="표준 5 2 2 3 3 2 2 7 4" xfId="44559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8"/>
    <cellStyle name="표준 5 2 2 3 3 2 3 12" xfId="40591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4"/>
    <cellStyle name="표준 5 2 2 3 3 2 3 2 2 2 4" xfId="47247"/>
    <cellStyle name="표준 5 2 2 3 3 2 3 2 2 3" xfId="18487"/>
    <cellStyle name="표준 5 2 2 3 3 2 3 2 2 4" xfId="22649"/>
    <cellStyle name="표준 5 2 2 3 3 2 3 2 2 5" xfId="26747"/>
    <cellStyle name="표준 5 2 2 3 3 2 3 2 2 6" xfId="34958"/>
    <cellStyle name="표준 5 2 2 3 3 2 3 2 2 7" xfId="43151"/>
    <cellStyle name="표준 5 2 2 3 3 2 3 2 3" xfId="8087"/>
    <cellStyle name="표준 5 2 2 3 3 2 3 2 3 2" xfId="28795"/>
    <cellStyle name="표준 5 2 2 3 3 2 3 2 3 3" xfId="37006"/>
    <cellStyle name="표준 5 2 2 3 3 2 3 2 3 4" xfId="45199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10"/>
    <cellStyle name="표준 5 2 2 3 3 2 3 2 9" xfId="41103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6"/>
    <cellStyle name="표준 5 2 2 3 3 2 3 3 2 2 4" xfId="47759"/>
    <cellStyle name="표준 5 2 2 3 3 2 3 3 2 3" xfId="18999"/>
    <cellStyle name="표준 5 2 2 3 3 2 3 3 2 4" xfId="23161"/>
    <cellStyle name="표준 5 2 2 3 3 2 3 3 2 5" xfId="27259"/>
    <cellStyle name="표준 5 2 2 3 3 2 3 3 2 6" xfId="35470"/>
    <cellStyle name="표준 5 2 2 3 3 2 3 3 2 7" xfId="43663"/>
    <cellStyle name="표준 5 2 2 3 3 2 3 3 3" xfId="8599"/>
    <cellStyle name="표준 5 2 2 3 3 2 3 3 3 2" xfId="29307"/>
    <cellStyle name="표준 5 2 2 3 3 2 3 3 3 3" xfId="37518"/>
    <cellStyle name="표준 5 2 2 3 3 2 3 3 3 4" xfId="45711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2"/>
    <cellStyle name="표준 5 2 2 3 3 2 3 3 9" xfId="41615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8"/>
    <cellStyle name="표준 5 2 2 3 3 2 3 4 2 2 4" xfId="48271"/>
    <cellStyle name="표준 5 2 2 3 3 2 3 4 2 3" xfId="19511"/>
    <cellStyle name="표준 5 2 2 3 3 2 3 4 2 4" xfId="23673"/>
    <cellStyle name="표준 5 2 2 3 3 2 3 4 2 5" xfId="27771"/>
    <cellStyle name="표준 5 2 2 3 3 2 3 4 2 6" xfId="35982"/>
    <cellStyle name="표준 5 2 2 3 3 2 3 4 2 7" xfId="44175"/>
    <cellStyle name="표준 5 2 2 3 3 2 3 4 3" xfId="9111"/>
    <cellStyle name="표준 5 2 2 3 3 2 3 4 3 2" xfId="29819"/>
    <cellStyle name="표준 5 2 2 3 3 2 3 4 3 3" xfId="38030"/>
    <cellStyle name="표준 5 2 2 3 3 2 3 4 3 4" xfId="46223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4"/>
    <cellStyle name="표준 5 2 2 3 3 2 3 4 9" xfId="42127"/>
    <cellStyle name="표준 5 2 2 3 3 2 3 5" xfId="9623"/>
    <cellStyle name="표준 5 2 2 3 3 2 3 5 2" xfId="13735"/>
    <cellStyle name="표준 5 2 2 3 3 2 3 5 2 2" xfId="30331"/>
    <cellStyle name="표준 5 2 2 3 3 2 3 5 2 3" xfId="38542"/>
    <cellStyle name="표준 5 2 2 3 3 2 3 5 2 4" xfId="46735"/>
    <cellStyle name="표준 5 2 2 3 3 2 3 5 3" xfId="17975"/>
    <cellStyle name="표준 5 2 2 3 3 2 3 5 4" xfId="22137"/>
    <cellStyle name="표준 5 2 2 3 3 2 3 5 5" xfId="26235"/>
    <cellStyle name="표준 5 2 2 3 3 2 3 5 6" xfId="34446"/>
    <cellStyle name="표준 5 2 2 3 3 2 3 5 7" xfId="42639"/>
    <cellStyle name="표준 5 2 2 3 3 2 3 6" xfId="7575"/>
    <cellStyle name="표준 5 2 2 3 3 2 3 6 2" xfId="28283"/>
    <cellStyle name="표준 5 2 2 3 3 2 3 6 3" xfId="36494"/>
    <cellStyle name="표준 5 2 2 3 3 2 3 6 4" xfId="44687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8"/>
    <cellStyle name="표준 5 2 2 3 3 2 4 2 2 4" xfId="46991"/>
    <cellStyle name="표준 5 2 2 3 3 2 4 2 3" xfId="18231"/>
    <cellStyle name="표준 5 2 2 3 3 2 4 2 4" xfId="22393"/>
    <cellStyle name="표준 5 2 2 3 3 2 4 2 5" xfId="26491"/>
    <cellStyle name="표준 5 2 2 3 3 2 4 2 6" xfId="34702"/>
    <cellStyle name="표준 5 2 2 3 3 2 4 2 7" xfId="42895"/>
    <cellStyle name="표준 5 2 2 3 3 2 4 3" xfId="7831"/>
    <cellStyle name="표준 5 2 2 3 3 2 4 3 2" xfId="28539"/>
    <cellStyle name="표준 5 2 2 3 3 2 4 3 3" xfId="36750"/>
    <cellStyle name="표준 5 2 2 3 3 2 4 3 4" xfId="44943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4"/>
    <cellStyle name="표준 5 2 2 3 3 2 4 9" xfId="40847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10"/>
    <cellStyle name="표준 5 2 2 3 3 2 5 2 2 4" xfId="47503"/>
    <cellStyle name="표준 5 2 2 3 3 2 5 2 3" xfId="18743"/>
    <cellStyle name="표준 5 2 2 3 3 2 5 2 4" xfId="22905"/>
    <cellStyle name="표준 5 2 2 3 3 2 5 2 5" xfId="27003"/>
    <cellStyle name="표준 5 2 2 3 3 2 5 2 6" xfId="35214"/>
    <cellStyle name="표준 5 2 2 3 3 2 5 2 7" xfId="43407"/>
    <cellStyle name="표준 5 2 2 3 3 2 5 3" xfId="8343"/>
    <cellStyle name="표준 5 2 2 3 3 2 5 3 2" xfId="29051"/>
    <cellStyle name="표준 5 2 2 3 3 2 5 3 3" xfId="37262"/>
    <cellStyle name="표준 5 2 2 3 3 2 5 3 4" xfId="45455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6"/>
    <cellStyle name="표준 5 2 2 3 3 2 5 9" xfId="41359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2"/>
    <cellStyle name="표준 5 2 2 3 3 2 6 2 2 4" xfId="48015"/>
    <cellStyle name="표준 5 2 2 3 3 2 6 2 3" xfId="19255"/>
    <cellStyle name="표준 5 2 2 3 3 2 6 2 4" xfId="23417"/>
    <cellStyle name="표준 5 2 2 3 3 2 6 2 5" xfId="27515"/>
    <cellStyle name="표준 5 2 2 3 3 2 6 2 6" xfId="35726"/>
    <cellStyle name="표준 5 2 2 3 3 2 6 2 7" xfId="43919"/>
    <cellStyle name="표준 5 2 2 3 3 2 6 3" xfId="8855"/>
    <cellStyle name="표준 5 2 2 3 3 2 6 3 2" xfId="29563"/>
    <cellStyle name="표준 5 2 2 3 3 2 6 3 3" xfId="37774"/>
    <cellStyle name="표준 5 2 2 3 3 2 6 3 4" xfId="45967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8"/>
    <cellStyle name="표준 5 2 2 3 3 2 6 9" xfId="41871"/>
    <cellStyle name="표준 5 2 2 3 3 2 7" xfId="7060"/>
    <cellStyle name="표준 5 2 2 3 3 2 7 2" xfId="9367"/>
    <cellStyle name="표준 5 2 2 3 3 2 7 2 2" xfId="30075"/>
    <cellStyle name="표준 5 2 2 3 3 2 7 2 3" xfId="38286"/>
    <cellStyle name="표준 5 2 2 3 3 2 7 2 4" xfId="46479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90"/>
    <cellStyle name="표준 5 2 2 3 3 2 7 8" xfId="42383"/>
    <cellStyle name="표준 5 2 2 3 3 2 8" xfId="7120"/>
    <cellStyle name="표준 5 2 2 3 3 2 8 2" xfId="28027"/>
    <cellStyle name="표준 5 2 2 3 3 2 8 3" xfId="36238"/>
    <cellStyle name="표준 5 2 2 3 3 2 8 4" xfId="44431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6"/>
    <cellStyle name="표준 5 2 2 3 3 3 13" xfId="40399"/>
    <cellStyle name="표준 5 2 2 3 3 3 2" xfId="783"/>
    <cellStyle name="표준 5 2 2 3 3 3 2 10" xfId="24251"/>
    <cellStyle name="표준 5 2 2 3 3 3 2 11" xfId="32462"/>
    <cellStyle name="표준 5 2 2 3 3 3 2 12" xfId="40655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8"/>
    <cellStyle name="표준 5 2 2 3 3 3 2 2 2 2 4" xfId="47311"/>
    <cellStyle name="표준 5 2 2 3 3 3 2 2 2 3" xfId="18551"/>
    <cellStyle name="표준 5 2 2 3 3 3 2 2 2 4" xfId="22713"/>
    <cellStyle name="표준 5 2 2 3 3 3 2 2 2 5" xfId="26811"/>
    <cellStyle name="표준 5 2 2 3 3 3 2 2 2 6" xfId="35022"/>
    <cellStyle name="표준 5 2 2 3 3 3 2 2 2 7" xfId="43215"/>
    <cellStyle name="표준 5 2 2 3 3 3 2 2 3" xfId="8151"/>
    <cellStyle name="표준 5 2 2 3 3 3 2 2 3 2" xfId="28859"/>
    <cellStyle name="표준 5 2 2 3 3 3 2 2 3 3" xfId="37070"/>
    <cellStyle name="표준 5 2 2 3 3 3 2 2 3 4" xfId="45263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4"/>
    <cellStyle name="표준 5 2 2 3 3 3 2 2 9" xfId="41167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30"/>
    <cellStyle name="표준 5 2 2 3 3 3 2 3 2 2 4" xfId="47823"/>
    <cellStyle name="표준 5 2 2 3 3 3 2 3 2 3" xfId="19063"/>
    <cellStyle name="표준 5 2 2 3 3 3 2 3 2 4" xfId="23225"/>
    <cellStyle name="표준 5 2 2 3 3 3 2 3 2 5" xfId="27323"/>
    <cellStyle name="표준 5 2 2 3 3 3 2 3 2 6" xfId="35534"/>
    <cellStyle name="표준 5 2 2 3 3 3 2 3 2 7" xfId="43727"/>
    <cellStyle name="표준 5 2 2 3 3 3 2 3 3" xfId="8663"/>
    <cellStyle name="표준 5 2 2 3 3 3 2 3 3 2" xfId="29371"/>
    <cellStyle name="표준 5 2 2 3 3 3 2 3 3 3" xfId="37582"/>
    <cellStyle name="표준 5 2 2 3 3 3 2 3 3 4" xfId="45775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6"/>
    <cellStyle name="표준 5 2 2 3 3 3 2 3 9" xfId="41679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2"/>
    <cellStyle name="표준 5 2 2 3 3 3 2 4 2 2 4" xfId="48335"/>
    <cellStyle name="표준 5 2 2 3 3 3 2 4 2 3" xfId="19575"/>
    <cellStyle name="표준 5 2 2 3 3 3 2 4 2 4" xfId="23737"/>
    <cellStyle name="표준 5 2 2 3 3 3 2 4 2 5" xfId="27835"/>
    <cellStyle name="표준 5 2 2 3 3 3 2 4 2 6" xfId="36046"/>
    <cellStyle name="표준 5 2 2 3 3 3 2 4 2 7" xfId="44239"/>
    <cellStyle name="표준 5 2 2 3 3 3 2 4 3" xfId="9175"/>
    <cellStyle name="표준 5 2 2 3 3 3 2 4 3 2" xfId="29883"/>
    <cellStyle name="표준 5 2 2 3 3 3 2 4 3 3" xfId="38094"/>
    <cellStyle name="표준 5 2 2 3 3 3 2 4 3 4" xfId="46287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8"/>
    <cellStyle name="표준 5 2 2 3 3 3 2 4 9" xfId="42191"/>
    <cellStyle name="표준 5 2 2 3 3 3 2 5" xfId="9687"/>
    <cellStyle name="표준 5 2 2 3 3 3 2 5 2" xfId="13799"/>
    <cellStyle name="표준 5 2 2 3 3 3 2 5 2 2" xfId="30395"/>
    <cellStyle name="표준 5 2 2 3 3 3 2 5 2 3" xfId="38606"/>
    <cellStyle name="표준 5 2 2 3 3 3 2 5 2 4" xfId="46799"/>
    <cellStyle name="표준 5 2 2 3 3 3 2 5 3" xfId="18039"/>
    <cellStyle name="표준 5 2 2 3 3 3 2 5 4" xfId="22201"/>
    <cellStyle name="표준 5 2 2 3 3 3 2 5 5" xfId="26299"/>
    <cellStyle name="표준 5 2 2 3 3 3 2 5 6" xfId="34510"/>
    <cellStyle name="표준 5 2 2 3 3 3 2 5 7" xfId="42703"/>
    <cellStyle name="표준 5 2 2 3 3 3 2 6" xfId="7639"/>
    <cellStyle name="표준 5 2 2 3 3 3 2 6 2" xfId="28347"/>
    <cellStyle name="표준 5 2 2 3 3 3 2 6 3" xfId="36558"/>
    <cellStyle name="표준 5 2 2 3 3 3 2 6 4" xfId="44751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2"/>
    <cellStyle name="표준 5 2 2 3 3 3 3 2 2 4" xfId="47055"/>
    <cellStyle name="표준 5 2 2 3 3 3 3 2 3" xfId="18295"/>
    <cellStyle name="표준 5 2 2 3 3 3 3 2 4" xfId="22457"/>
    <cellStyle name="표준 5 2 2 3 3 3 3 2 5" xfId="26555"/>
    <cellStyle name="표준 5 2 2 3 3 3 3 2 6" xfId="34766"/>
    <cellStyle name="표준 5 2 2 3 3 3 3 2 7" xfId="42959"/>
    <cellStyle name="표준 5 2 2 3 3 3 3 3" xfId="7895"/>
    <cellStyle name="표준 5 2 2 3 3 3 3 3 2" xfId="28603"/>
    <cellStyle name="표준 5 2 2 3 3 3 3 3 3" xfId="36814"/>
    <cellStyle name="표준 5 2 2 3 3 3 3 3 4" xfId="45007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8"/>
    <cellStyle name="표준 5 2 2 3 3 3 3 9" xfId="40911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4"/>
    <cellStyle name="표준 5 2 2 3 3 3 4 2 2 4" xfId="47567"/>
    <cellStyle name="표준 5 2 2 3 3 3 4 2 3" xfId="18807"/>
    <cellStyle name="표준 5 2 2 3 3 3 4 2 4" xfId="22969"/>
    <cellStyle name="표준 5 2 2 3 3 3 4 2 5" xfId="27067"/>
    <cellStyle name="표준 5 2 2 3 3 3 4 2 6" xfId="35278"/>
    <cellStyle name="표준 5 2 2 3 3 3 4 2 7" xfId="43471"/>
    <cellStyle name="표준 5 2 2 3 3 3 4 3" xfId="8407"/>
    <cellStyle name="표준 5 2 2 3 3 3 4 3 2" xfId="29115"/>
    <cellStyle name="표준 5 2 2 3 3 3 4 3 3" xfId="37326"/>
    <cellStyle name="표준 5 2 2 3 3 3 4 3 4" xfId="45519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30"/>
    <cellStyle name="표준 5 2 2 3 3 3 4 9" xfId="41423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6"/>
    <cellStyle name="표준 5 2 2 3 3 3 5 2 2 4" xfId="48079"/>
    <cellStyle name="표준 5 2 2 3 3 3 5 2 3" xfId="19319"/>
    <cellStyle name="표준 5 2 2 3 3 3 5 2 4" xfId="23481"/>
    <cellStyle name="표준 5 2 2 3 3 3 5 2 5" xfId="27579"/>
    <cellStyle name="표준 5 2 2 3 3 3 5 2 6" xfId="35790"/>
    <cellStyle name="표준 5 2 2 3 3 3 5 2 7" xfId="43983"/>
    <cellStyle name="표준 5 2 2 3 3 3 5 3" xfId="8919"/>
    <cellStyle name="표준 5 2 2 3 3 3 5 3 2" xfId="29627"/>
    <cellStyle name="표준 5 2 2 3 3 3 5 3 3" xfId="37838"/>
    <cellStyle name="표준 5 2 2 3 3 3 5 3 4" xfId="46031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2"/>
    <cellStyle name="표준 5 2 2 3 3 3 5 9" xfId="41935"/>
    <cellStyle name="표준 5 2 2 3 3 3 6" xfId="9431"/>
    <cellStyle name="표준 5 2 2 3 3 3 6 2" xfId="13543"/>
    <cellStyle name="표준 5 2 2 3 3 3 6 2 2" xfId="30139"/>
    <cellStyle name="표준 5 2 2 3 3 3 6 2 3" xfId="38350"/>
    <cellStyle name="표준 5 2 2 3 3 3 6 2 4" xfId="46543"/>
    <cellStyle name="표준 5 2 2 3 3 3 6 3" xfId="17783"/>
    <cellStyle name="표준 5 2 2 3 3 3 6 4" xfId="21945"/>
    <cellStyle name="표준 5 2 2 3 3 3 6 5" xfId="26043"/>
    <cellStyle name="표준 5 2 2 3 3 3 6 6" xfId="34254"/>
    <cellStyle name="표준 5 2 2 3 3 3 6 7" xfId="42447"/>
    <cellStyle name="표준 5 2 2 3 3 3 7" xfId="7383"/>
    <cellStyle name="표준 5 2 2 3 3 3 7 2" xfId="28091"/>
    <cellStyle name="표준 5 2 2 3 3 3 7 3" xfId="36302"/>
    <cellStyle name="표준 5 2 2 3 3 3 7 4" xfId="44495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4"/>
    <cellStyle name="표준 5 2 2 3 3 4 12" xfId="40527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90"/>
    <cellStyle name="표준 5 2 2 3 3 4 2 2 2 4" xfId="47183"/>
    <cellStyle name="표준 5 2 2 3 3 4 2 2 3" xfId="18423"/>
    <cellStyle name="표준 5 2 2 3 3 4 2 2 4" xfId="22585"/>
    <cellStyle name="표준 5 2 2 3 3 4 2 2 5" xfId="26683"/>
    <cellStyle name="표준 5 2 2 3 3 4 2 2 6" xfId="34894"/>
    <cellStyle name="표준 5 2 2 3 3 4 2 2 7" xfId="43087"/>
    <cellStyle name="표준 5 2 2 3 3 4 2 3" xfId="8023"/>
    <cellStyle name="표준 5 2 2 3 3 4 2 3 2" xfId="28731"/>
    <cellStyle name="표준 5 2 2 3 3 4 2 3 3" xfId="36942"/>
    <cellStyle name="표준 5 2 2 3 3 4 2 3 4" xfId="45135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6"/>
    <cellStyle name="표준 5 2 2 3 3 4 2 9" xfId="41039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2"/>
    <cellStyle name="표준 5 2 2 3 3 4 3 2 2 4" xfId="47695"/>
    <cellStyle name="표준 5 2 2 3 3 4 3 2 3" xfId="18935"/>
    <cellStyle name="표준 5 2 2 3 3 4 3 2 4" xfId="23097"/>
    <cellStyle name="표준 5 2 2 3 3 4 3 2 5" xfId="27195"/>
    <cellStyle name="표준 5 2 2 3 3 4 3 2 6" xfId="35406"/>
    <cellStyle name="표준 5 2 2 3 3 4 3 2 7" xfId="43599"/>
    <cellStyle name="표준 5 2 2 3 3 4 3 3" xfId="8535"/>
    <cellStyle name="표준 5 2 2 3 3 4 3 3 2" xfId="29243"/>
    <cellStyle name="표준 5 2 2 3 3 4 3 3 3" xfId="37454"/>
    <cellStyle name="표준 5 2 2 3 3 4 3 3 4" xfId="45647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8"/>
    <cellStyle name="표준 5 2 2 3 3 4 3 9" xfId="41551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4"/>
    <cellStyle name="표준 5 2 2 3 3 4 4 2 2 4" xfId="48207"/>
    <cellStyle name="표준 5 2 2 3 3 4 4 2 3" xfId="19447"/>
    <cellStyle name="표준 5 2 2 3 3 4 4 2 4" xfId="23609"/>
    <cellStyle name="표준 5 2 2 3 3 4 4 2 5" xfId="27707"/>
    <cellStyle name="표준 5 2 2 3 3 4 4 2 6" xfId="35918"/>
    <cellStyle name="표준 5 2 2 3 3 4 4 2 7" xfId="44111"/>
    <cellStyle name="표준 5 2 2 3 3 4 4 3" xfId="9047"/>
    <cellStyle name="표준 5 2 2 3 3 4 4 3 2" xfId="29755"/>
    <cellStyle name="표준 5 2 2 3 3 4 4 3 3" xfId="37966"/>
    <cellStyle name="표준 5 2 2 3 3 4 4 3 4" xfId="46159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70"/>
    <cellStyle name="표준 5 2 2 3 3 4 4 9" xfId="42063"/>
    <cellStyle name="표준 5 2 2 3 3 4 5" xfId="9559"/>
    <cellStyle name="표준 5 2 2 3 3 4 5 2" xfId="13671"/>
    <cellStyle name="표준 5 2 2 3 3 4 5 2 2" xfId="30267"/>
    <cellStyle name="표준 5 2 2 3 3 4 5 2 3" xfId="38478"/>
    <cellStyle name="표준 5 2 2 3 3 4 5 2 4" xfId="46671"/>
    <cellStyle name="표준 5 2 2 3 3 4 5 3" xfId="17911"/>
    <cellStyle name="표준 5 2 2 3 3 4 5 4" xfId="22073"/>
    <cellStyle name="표준 5 2 2 3 3 4 5 5" xfId="26171"/>
    <cellStyle name="표준 5 2 2 3 3 4 5 6" xfId="34382"/>
    <cellStyle name="표준 5 2 2 3 3 4 5 7" xfId="42575"/>
    <cellStyle name="표준 5 2 2 3 3 4 6" xfId="7511"/>
    <cellStyle name="표준 5 2 2 3 3 4 6 2" xfId="28219"/>
    <cellStyle name="표준 5 2 2 3 3 4 6 3" xfId="36430"/>
    <cellStyle name="표준 5 2 2 3 3 4 6 4" xfId="44623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4"/>
    <cellStyle name="표준 5 2 2 3 3 5 2 2 4" xfId="46927"/>
    <cellStyle name="표준 5 2 2 3 3 5 2 3" xfId="18167"/>
    <cellStyle name="표준 5 2 2 3 3 5 2 4" xfId="22329"/>
    <cellStyle name="표준 5 2 2 3 3 5 2 5" xfId="26427"/>
    <cellStyle name="표준 5 2 2 3 3 5 2 6" xfId="34638"/>
    <cellStyle name="표준 5 2 2 3 3 5 2 7" xfId="42831"/>
    <cellStyle name="표준 5 2 2 3 3 5 3" xfId="7767"/>
    <cellStyle name="표준 5 2 2 3 3 5 3 2" xfId="28475"/>
    <cellStyle name="표준 5 2 2 3 3 5 3 3" xfId="36686"/>
    <cellStyle name="표준 5 2 2 3 3 5 3 4" xfId="44879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90"/>
    <cellStyle name="표준 5 2 2 3 3 5 9" xfId="40783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6"/>
    <cellStyle name="표준 5 2 2 3 3 6 2 2 4" xfId="47439"/>
    <cellStyle name="표준 5 2 2 3 3 6 2 3" xfId="18679"/>
    <cellStyle name="표준 5 2 2 3 3 6 2 4" xfId="22841"/>
    <cellStyle name="표준 5 2 2 3 3 6 2 5" xfId="26939"/>
    <cellStyle name="표준 5 2 2 3 3 6 2 6" xfId="35150"/>
    <cellStyle name="표준 5 2 2 3 3 6 2 7" xfId="43343"/>
    <cellStyle name="표준 5 2 2 3 3 6 3" xfId="8279"/>
    <cellStyle name="표준 5 2 2 3 3 6 3 2" xfId="28987"/>
    <cellStyle name="표준 5 2 2 3 3 6 3 3" xfId="37198"/>
    <cellStyle name="표준 5 2 2 3 3 6 3 4" xfId="45391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2"/>
    <cellStyle name="표준 5 2 2 3 3 6 9" xfId="41295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8"/>
    <cellStyle name="표준 5 2 2 3 3 7 2 2 4" xfId="47951"/>
    <cellStyle name="표준 5 2 2 3 3 7 2 3" xfId="19191"/>
    <cellStyle name="표준 5 2 2 3 3 7 2 4" xfId="23353"/>
    <cellStyle name="표준 5 2 2 3 3 7 2 5" xfId="27451"/>
    <cellStyle name="표준 5 2 2 3 3 7 2 6" xfId="35662"/>
    <cellStyle name="표준 5 2 2 3 3 7 2 7" xfId="43855"/>
    <cellStyle name="표준 5 2 2 3 3 7 3" xfId="8791"/>
    <cellStyle name="표준 5 2 2 3 3 7 3 2" xfId="29499"/>
    <cellStyle name="표준 5 2 2 3 3 7 3 3" xfId="37710"/>
    <cellStyle name="표준 5 2 2 3 3 7 3 4" xfId="45903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4"/>
    <cellStyle name="표준 5 2 2 3 3 7 9" xfId="41807"/>
    <cellStyle name="표준 5 2 2 3 3 8" xfId="399"/>
    <cellStyle name="표준 5 2 2 3 3 8 2" xfId="9303"/>
    <cellStyle name="표준 5 2 2 3 3 8 2 2" xfId="30011"/>
    <cellStyle name="표준 5 2 2 3 3 8 2 3" xfId="38222"/>
    <cellStyle name="표준 5 2 2 3 3 8 2 4" xfId="46415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6"/>
    <cellStyle name="표준 5 2 2 3 3 8 8" xfId="42319"/>
    <cellStyle name="표준 5 2 2 3 3 9" xfId="7002"/>
    <cellStyle name="표준 5 2 2 3 3 9 2" xfId="27963"/>
    <cellStyle name="표준 5 2 2 3 3 9 3" xfId="36174"/>
    <cellStyle name="표준 5 2 2 3 3 9 4" xfId="44367"/>
    <cellStyle name="표준 5 2 2 3 30" xfId="32029"/>
    <cellStyle name="표준 5 2 2 3 31" xfId="32046"/>
    <cellStyle name="표준 5 2 2 3 32" xfId="40239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10"/>
    <cellStyle name="표준 5 2 2 3 4 16" xfId="40303"/>
    <cellStyle name="표준 5 2 2 3 4 2" xfId="559"/>
    <cellStyle name="표준 5 2 2 3 4 2 10" xfId="19929"/>
    <cellStyle name="표준 5 2 2 3 4 2 11" xfId="24027"/>
    <cellStyle name="표준 5 2 2 3 4 2 12" xfId="32238"/>
    <cellStyle name="표준 5 2 2 3 4 2 13" xfId="40431"/>
    <cellStyle name="표준 5 2 2 3 4 2 2" xfId="815"/>
    <cellStyle name="표준 5 2 2 3 4 2 2 10" xfId="24283"/>
    <cellStyle name="표준 5 2 2 3 4 2 2 11" xfId="32494"/>
    <cellStyle name="표준 5 2 2 3 4 2 2 12" xfId="40687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50"/>
    <cellStyle name="표준 5 2 2 3 4 2 2 2 2 2 4" xfId="47343"/>
    <cellStyle name="표준 5 2 2 3 4 2 2 2 2 3" xfId="18583"/>
    <cellStyle name="표준 5 2 2 3 4 2 2 2 2 4" xfId="22745"/>
    <cellStyle name="표준 5 2 2 3 4 2 2 2 2 5" xfId="26843"/>
    <cellStyle name="표준 5 2 2 3 4 2 2 2 2 6" xfId="35054"/>
    <cellStyle name="표준 5 2 2 3 4 2 2 2 2 7" xfId="43247"/>
    <cellStyle name="표준 5 2 2 3 4 2 2 2 3" xfId="8183"/>
    <cellStyle name="표준 5 2 2 3 4 2 2 2 3 2" xfId="28891"/>
    <cellStyle name="표준 5 2 2 3 4 2 2 2 3 3" xfId="37102"/>
    <cellStyle name="표준 5 2 2 3 4 2 2 2 3 4" xfId="45295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6"/>
    <cellStyle name="표준 5 2 2 3 4 2 2 2 9" xfId="41199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2"/>
    <cellStyle name="표준 5 2 2 3 4 2 2 3 2 2 4" xfId="47855"/>
    <cellStyle name="표준 5 2 2 3 4 2 2 3 2 3" xfId="19095"/>
    <cellStyle name="표준 5 2 2 3 4 2 2 3 2 4" xfId="23257"/>
    <cellStyle name="표준 5 2 2 3 4 2 2 3 2 5" xfId="27355"/>
    <cellStyle name="표준 5 2 2 3 4 2 2 3 2 6" xfId="35566"/>
    <cellStyle name="표준 5 2 2 3 4 2 2 3 2 7" xfId="43759"/>
    <cellStyle name="표준 5 2 2 3 4 2 2 3 3" xfId="8695"/>
    <cellStyle name="표준 5 2 2 3 4 2 2 3 3 2" xfId="29403"/>
    <cellStyle name="표준 5 2 2 3 4 2 2 3 3 3" xfId="37614"/>
    <cellStyle name="표준 5 2 2 3 4 2 2 3 3 4" xfId="45807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8"/>
    <cellStyle name="표준 5 2 2 3 4 2 2 3 9" xfId="41711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4"/>
    <cellStyle name="표준 5 2 2 3 4 2 2 4 2 2 4" xfId="48367"/>
    <cellStyle name="표준 5 2 2 3 4 2 2 4 2 3" xfId="19607"/>
    <cellStyle name="표준 5 2 2 3 4 2 2 4 2 4" xfId="23769"/>
    <cellStyle name="표준 5 2 2 3 4 2 2 4 2 5" xfId="27867"/>
    <cellStyle name="표준 5 2 2 3 4 2 2 4 2 6" xfId="36078"/>
    <cellStyle name="표준 5 2 2 3 4 2 2 4 2 7" xfId="44271"/>
    <cellStyle name="표준 5 2 2 3 4 2 2 4 3" xfId="9207"/>
    <cellStyle name="표준 5 2 2 3 4 2 2 4 3 2" xfId="29915"/>
    <cellStyle name="표준 5 2 2 3 4 2 2 4 3 3" xfId="38126"/>
    <cellStyle name="표준 5 2 2 3 4 2 2 4 3 4" xfId="46319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30"/>
    <cellStyle name="표준 5 2 2 3 4 2 2 4 9" xfId="42223"/>
    <cellStyle name="표준 5 2 2 3 4 2 2 5" xfId="9719"/>
    <cellStyle name="표준 5 2 2 3 4 2 2 5 2" xfId="13831"/>
    <cellStyle name="표준 5 2 2 3 4 2 2 5 2 2" xfId="30427"/>
    <cellStyle name="표준 5 2 2 3 4 2 2 5 2 3" xfId="38638"/>
    <cellStyle name="표준 5 2 2 3 4 2 2 5 2 4" xfId="46831"/>
    <cellStyle name="표준 5 2 2 3 4 2 2 5 3" xfId="18071"/>
    <cellStyle name="표준 5 2 2 3 4 2 2 5 4" xfId="22233"/>
    <cellStyle name="표준 5 2 2 3 4 2 2 5 5" xfId="26331"/>
    <cellStyle name="표준 5 2 2 3 4 2 2 5 6" xfId="34542"/>
    <cellStyle name="표준 5 2 2 3 4 2 2 5 7" xfId="42735"/>
    <cellStyle name="표준 5 2 2 3 4 2 2 6" xfId="7671"/>
    <cellStyle name="표준 5 2 2 3 4 2 2 6 2" xfId="28379"/>
    <cellStyle name="표준 5 2 2 3 4 2 2 6 3" xfId="36590"/>
    <cellStyle name="표준 5 2 2 3 4 2 2 6 4" xfId="44783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4"/>
    <cellStyle name="표준 5 2 2 3 4 2 3 2 2 4" xfId="47087"/>
    <cellStyle name="표준 5 2 2 3 4 2 3 2 3" xfId="18327"/>
    <cellStyle name="표준 5 2 2 3 4 2 3 2 4" xfId="22489"/>
    <cellStyle name="표준 5 2 2 3 4 2 3 2 5" xfId="26587"/>
    <cellStyle name="표준 5 2 2 3 4 2 3 2 6" xfId="34798"/>
    <cellStyle name="표준 5 2 2 3 4 2 3 2 7" xfId="42991"/>
    <cellStyle name="표준 5 2 2 3 4 2 3 3" xfId="7927"/>
    <cellStyle name="표준 5 2 2 3 4 2 3 3 2" xfId="28635"/>
    <cellStyle name="표준 5 2 2 3 4 2 3 3 3" xfId="36846"/>
    <cellStyle name="표준 5 2 2 3 4 2 3 3 4" xfId="45039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50"/>
    <cellStyle name="표준 5 2 2 3 4 2 3 9" xfId="40943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6"/>
    <cellStyle name="표준 5 2 2 3 4 2 4 2 2 4" xfId="47599"/>
    <cellStyle name="표준 5 2 2 3 4 2 4 2 3" xfId="18839"/>
    <cellStyle name="표준 5 2 2 3 4 2 4 2 4" xfId="23001"/>
    <cellStyle name="표준 5 2 2 3 4 2 4 2 5" xfId="27099"/>
    <cellStyle name="표준 5 2 2 3 4 2 4 2 6" xfId="35310"/>
    <cellStyle name="표준 5 2 2 3 4 2 4 2 7" xfId="43503"/>
    <cellStyle name="표준 5 2 2 3 4 2 4 3" xfId="8439"/>
    <cellStyle name="표준 5 2 2 3 4 2 4 3 2" xfId="29147"/>
    <cellStyle name="표준 5 2 2 3 4 2 4 3 3" xfId="37358"/>
    <cellStyle name="표준 5 2 2 3 4 2 4 3 4" xfId="45551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2"/>
    <cellStyle name="표준 5 2 2 3 4 2 4 9" xfId="41455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8"/>
    <cellStyle name="표준 5 2 2 3 4 2 5 2 2 4" xfId="48111"/>
    <cellStyle name="표준 5 2 2 3 4 2 5 2 3" xfId="19351"/>
    <cellStyle name="표준 5 2 2 3 4 2 5 2 4" xfId="23513"/>
    <cellStyle name="표준 5 2 2 3 4 2 5 2 5" xfId="27611"/>
    <cellStyle name="표준 5 2 2 3 4 2 5 2 6" xfId="35822"/>
    <cellStyle name="표준 5 2 2 3 4 2 5 2 7" xfId="44015"/>
    <cellStyle name="표준 5 2 2 3 4 2 5 3" xfId="8951"/>
    <cellStyle name="표준 5 2 2 3 4 2 5 3 2" xfId="29659"/>
    <cellStyle name="표준 5 2 2 3 4 2 5 3 3" xfId="37870"/>
    <cellStyle name="표준 5 2 2 3 4 2 5 3 4" xfId="46063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4"/>
    <cellStyle name="표준 5 2 2 3 4 2 5 9" xfId="41967"/>
    <cellStyle name="표준 5 2 2 3 4 2 6" xfId="9463"/>
    <cellStyle name="표준 5 2 2 3 4 2 6 2" xfId="13575"/>
    <cellStyle name="표준 5 2 2 3 4 2 6 2 2" xfId="30171"/>
    <cellStyle name="표준 5 2 2 3 4 2 6 2 3" xfId="38382"/>
    <cellStyle name="표준 5 2 2 3 4 2 6 2 4" xfId="46575"/>
    <cellStyle name="표준 5 2 2 3 4 2 6 3" xfId="17815"/>
    <cellStyle name="표준 5 2 2 3 4 2 6 4" xfId="21977"/>
    <cellStyle name="표준 5 2 2 3 4 2 6 5" xfId="26075"/>
    <cellStyle name="표준 5 2 2 3 4 2 6 6" xfId="34286"/>
    <cellStyle name="표준 5 2 2 3 4 2 6 7" xfId="42479"/>
    <cellStyle name="표준 5 2 2 3 4 2 7" xfId="7415"/>
    <cellStyle name="표준 5 2 2 3 4 2 7 2" xfId="28123"/>
    <cellStyle name="표준 5 2 2 3 4 2 7 3" xfId="36334"/>
    <cellStyle name="표준 5 2 2 3 4 2 7 4" xfId="44527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6"/>
    <cellStyle name="표준 5 2 2 3 4 3 12" xfId="40559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2"/>
    <cellStyle name="표준 5 2 2 3 4 3 2 2 2 4" xfId="47215"/>
    <cellStyle name="표준 5 2 2 3 4 3 2 2 3" xfId="18455"/>
    <cellStyle name="표준 5 2 2 3 4 3 2 2 4" xfId="22617"/>
    <cellStyle name="표준 5 2 2 3 4 3 2 2 5" xfId="26715"/>
    <cellStyle name="표준 5 2 2 3 4 3 2 2 6" xfId="34926"/>
    <cellStyle name="표준 5 2 2 3 4 3 2 2 7" xfId="43119"/>
    <cellStyle name="표준 5 2 2 3 4 3 2 3" xfId="8055"/>
    <cellStyle name="표준 5 2 2 3 4 3 2 3 2" xfId="28763"/>
    <cellStyle name="표준 5 2 2 3 4 3 2 3 3" xfId="36974"/>
    <cellStyle name="표준 5 2 2 3 4 3 2 3 4" xfId="45167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8"/>
    <cellStyle name="표준 5 2 2 3 4 3 2 9" xfId="41071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4"/>
    <cellStyle name="표준 5 2 2 3 4 3 3 2 2 4" xfId="47727"/>
    <cellStyle name="표준 5 2 2 3 4 3 3 2 3" xfId="18967"/>
    <cellStyle name="표준 5 2 2 3 4 3 3 2 4" xfId="23129"/>
    <cellStyle name="표준 5 2 2 3 4 3 3 2 5" xfId="27227"/>
    <cellStyle name="표준 5 2 2 3 4 3 3 2 6" xfId="35438"/>
    <cellStyle name="표준 5 2 2 3 4 3 3 2 7" xfId="43631"/>
    <cellStyle name="표준 5 2 2 3 4 3 3 3" xfId="8567"/>
    <cellStyle name="표준 5 2 2 3 4 3 3 3 2" xfId="29275"/>
    <cellStyle name="표준 5 2 2 3 4 3 3 3 3" xfId="37486"/>
    <cellStyle name="표준 5 2 2 3 4 3 3 3 4" xfId="45679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90"/>
    <cellStyle name="표준 5 2 2 3 4 3 3 9" xfId="41583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6"/>
    <cellStyle name="표준 5 2 2 3 4 3 4 2 2 4" xfId="48239"/>
    <cellStyle name="표준 5 2 2 3 4 3 4 2 3" xfId="19479"/>
    <cellStyle name="표준 5 2 2 3 4 3 4 2 4" xfId="23641"/>
    <cellStyle name="표준 5 2 2 3 4 3 4 2 5" xfId="27739"/>
    <cellStyle name="표준 5 2 2 3 4 3 4 2 6" xfId="35950"/>
    <cellStyle name="표준 5 2 2 3 4 3 4 2 7" xfId="44143"/>
    <cellStyle name="표준 5 2 2 3 4 3 4 3" xfId="9079"/>
    <cellStyle name="표준 5 2 2 3 4 3 4 3 2" xfId="29787"/>
    <cellStyle name="표준 5 2 2 3 4 3 4 3 3" xfId="37998"/>
    <cellStyle name="표준 5 2 2 3 4 3 4 3 4" xfId="46191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2"/>
    <cellStyle name="표준 5 2 2 3 4 3 4 9" xfId="42095"/>
    <cellStyle name="표준 5 2 2 3 4 3 5" xfId="9591"/>
    <cellStyle name="표준 5 2 2 3 4 3 5 2" xfId="13703"/>
    <cellStyle name="표준 5 2 2 3 4 3 5 2 2" xfId="30299"/>
    <cellStyle name="표준 5 2 2 3 4 3 5 2 3" xfId="38510"/>
    <cellStyle name="표준 5 2 2 3 4 3 5 2 4" xfId="46703"/>
    <cellStyle name="표준 5 2 2 3 4 3 5 3" xfId="17943"/>
    <cellStyle name="표준 5 2 2 3 4 3 5 4" xfId="22105"/>
    <cellStyle name="표준 5 2 2 3 4 3 5 5" xfId="26203"/>
    <cellStyle name="표준 5 2 2 3 4 3 5 6" xfId="34414"/>
    <cellStyle name="표준 5 2 2 3 4 3 5 7" xfId="42607"/>
    <cellStyle name="표준 5 2 2 3 4 3 6" xfId="7543"/>
    <cellStyle name="표준 5 2 2 3 4 3 6 2" xfId="28251"/>
    <cellStyle name="표준 5 2 2 3 4 3 6 3" xfId="36462"/>
    <cellStyle name="표준 5 2 2 3 4 3 6 4" xfId="44655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6"/>
    <cellStyle name="표준 5 2 2 3 4 4 2 2 4" xfId="46959"/>
    <cellStyle name="표준 5 2 2 3 4 4 2 3" xfId="18199"/>
    <cellStyle name="표준 5 2 2 3 4 4 2 4" xfId="22361"/>
    <cellStyle name="표준 5 2 2 3 4 4 2 5" xfId="26459"/>
    <cellStyle name="표준 5 2 2 3 4 4 2 6" xfId="34670"/>
    <cellStyle name="표준 5 2 2 3 4 4 2 7" xfId="42863"/>
    <cellStyle name="표준 5 2 2 3 4 4 3" xfId="7799"/>
    <cellStyle name="표준 5 2 2 3 4 4 3 2" xfId="28507"/>
    <cellStyle name="표준 5 2 2 3 4 4 3 3" xfId="36718"/>
    <cellStyle name="표준 5 2 2 3 4 4 3 4" xfId="44911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2"/>
    <cellStyle name="표준 5 2 2 3 4 4 9" xfId="40815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8"/>
    <cellStyle name="표준 5 2 2 3 4 5 2 2 4" xfId="47471"/>
    <cellStyle name="표준 5 2 2 3 4 5 2 3" xfId="18711"/>
    <cellStyle name="표준 5 2 2 3 4 5 2 4" xfId="22873"/>
    <cellStyle name="표준 5 2 2 3 4 5 2 5" xfId="26971"/>
    <cellStyle name="표준 5 2 2 3 4 5 2 6" xfId="35182"/>
    <cellStyle name="표준 5 2 2 3 4 5 2 7" xfId="43375"/>
    <cellStyle name="표준 5 2 2 3 4 5 3" xfId="8311"/>
    <cellStyle name="표준 5 2 2 3 4 5 3 2" xfId="29019"/>
    <cellStyle name="표준 5 2 2 3 4 5 3 3" xfId="37230"/>
    <cellStyle name="표준 5 2 2 3 4 5 3 4" xfId="45423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4"/>
    <cellStyle name="표준 5 2 2 3 4 5 9" xfId="41327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90"/>
    <cellStyle name="표준 5 2 2 3 4 6 2 2 4" xfId="47983"/>
    <cellStyle name="표준 5 2 2 3 4 6 2 3" xfId="19223"/>
    <cellStyle name="표준 5 2 2 3 4 6 2 4" xfId="23385"/>
    <cellStyle name="표준 5 2 2 3 4 6 2 5" xfId="27483"/>
    <cellStyle name="표준 5 2 2 3 4 6 2 6" xfId="35694"/>
    <cellStyle name="표준 5 2 2 3 4 6 2 7" xfId="43887"/>
    <cellStyle name="표준 5 2 2 3 4 6 3" xfId="8823"/>
    <cellStyle name="표준 5 2 2 3 4 6 3 2" xfId="29531"/>
    <cellStyle name="표준 5 2 2 3 4 6 3 3" xfId="37742"/>
    <cellStyle name="표준 5 2 2 3 4 6 3 4" xfId="45935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6"/>
    <cellStyle name="표준 5 2 2 3 4 6 9" xfId="41839"/>
    <cellStyle name="표준 5 2 2 3 4 7" xfId="7028"/>
    <cellStyle name="표준 5 2 2 3 4 7 2" xfId="9335"/>
    <cellStyle name="표준 5 2 2 3 4 7 2 2" xfId="30043"/>
    <cellStyle name="표준 5 2 2 3 4 7 2 3" xfId="38254"/>
    <cellStyle name="표준 5 2 2 3 4 7 2 4" xfId="46447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8"/>
    <cellStyle name="표준 5 2 2 3 4 7 8" xfId="42351"/>
    <cellStyle name="표준 5 2 2 3 4 8" xfId="7152"/>
    <cellStyle name="표준 5 2 2 3 4 8 2" xfId="27995"/>
    <cellStyle name="표준 5 2 2 3 4 8 3" xfId="36206"/>
    <cellStyle name="표준 5 2 2 3 4 8 4" xfId="44399"/>
    <cellStyle name="표준 5 2 2 3 4 9" xfId="7287"/>
    <cellStyle name="표준 5 2 2 3 5" xfId="495"/>
    <cellStyle name="표준 5 2 2 3 5 10" xfId="19865"/>
    <cellStyle name="표준 5 2 2 3 5 11" xfId="23963"/>
    <cellStyle name="표준 5 2 2 3 5 12" xfId="32174"/>
    <cellStyle name="표준 5 2 2 3 5 13" xfId="40367"/>
    <cellStyle name="표준 5 2 2 3 5 2" xfId="751"/>
    <cellStyle name="표준 5 2 2 3 5 2 10" xfId="24219"/>
    <cellStyle name="표준 5 2 2 3 5 2 11" xfId="32430"/>
    <cellStyle name="표준 5 2 2 3 5 2 12" xfId="40623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6"/>
    <cellStyle name="표준 5 2 2 3 5 2 2 2 2 4" xfId="47279"/>
    <cellStyle name="표준 5 2 2 3 5 2 2 2 3" xfId="18519"/>
    <cellStyle name="표준 5 2 2 3 5 2 2 2 4" xfId="22681"/>
    <cellStyle name="표준 5 2 2 3 5 2 2 2 5" xfId="26779"/>
    <cellStyle name="표준 5 2 2 3 5 2 2 2 6" xfId="34990"/>
    <cellStyle name="표준 5 2 2 3 5 2 2 2 7" xfId="43183"/>
    <cellStyle name="표준 5 2 2 3 5 2 2 3" xfId="8119"/>
    <cellStyle name="표준 5 2 2 3 5 2 2 3 2" xfId="28827"/>
    <cellStyle name="표준 5 2 2 3 5 2 2 3 3" xfId="37038"/>
    <cellStyle name="표준 5 2 2 3 5 2 2 3 4" xfId="45231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2"/>
    <cellStyle name="표준 5 2 2 3 5 2 2 9" xfId="41135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8"/>
    <cellStyle name="표준 5 2 2 3 5 2 3 2 2 4" xfId="47791"/>
    <cellStyle name="표준 5 2 2 3 5 2 3 2 3" xfId="19031"/>
    <cellStyle name="표준 5 2 2 3 5 2 3 2 4" xfId="23193"/>
    <cellStyle name="표준 5 2 2 3 5 2 3 2 5" xfId="27291"/>
    <cellStyle name="표준 5 2 2 3 5 2 3 2 6" xfId="35502"/>
    <cellStyle name="표준 5 2 2 3 5 2 3 2 7" xfId="43695"/>
    <cellStyle name="표준 5 2 2 3 5 2 3 3" xfId="8631"/>
    <cellStyle name="표준 5 2 2 3 5 2 3 3 2" xfId="29339"/>
    <cellStyle name="표준 5 2 2 3 5 2 3 3 3" xfId="37550"/>
    <cellStyle name="표준 5 2 2 3 5 2 3 3 4" xfId="45743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4"/>
    <cellStyle name="표준 5 2 2 3 5 2 3 9" xfId="41647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10"/>
    <cellStyle name="표준 5 2 2 3 5 2 4 2 2 4" xfId="48303"/>
    <cellStyle name="표준 5 2 2 3 5 2 4 2 3" xfId="19543"/>
    <cellStyle name="표준 5 2 2 3 5 2 4 2 4" xfId="23705"/>
    <cellStyle name="표준 5 2 2 3 5 2 4 2 5" xfId="27803"/>
    <cellStyle name="표준 5 2 2 3 5 2 4 2 6" xfId="36014"/>
    <cellStyle name="표준 5 2 2 3 5 2 4 2 7" xfId="44207"/>
    <cellStyle name="표준 5 2 2 3 5 2 4 3" xfId="9143"/>
    <cellStyle name="표준 5 2 2 3 5 2 4 3 2" xfId="29851"/>
    <cellStyle name="표준 5 2 2 3 5 2 4 3 3" xfId="38062"/>
    <cellStyle name="표준 5 2 2 3 5 2 4 3 4" xfId="46255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6"/>
    <cellStyle name="표준 5 2 2 3 5 2 4 9" xfId="42159"/>
    <cellStyle name="표준 5 2 2 3 5 2 5" xfId="9655"/>
    <cellStyle name="표준 5 2 2 3 5 2 5 2" xfId="13767"/>
    <cellStyle name="표준 5 2 2 3 5 2 5 2 2" xfId="30363"/>
    <cellStyle name="표준 5 2 2 3 5 2 5 2 3" xfId="38574"/>
    <cellStyle name="표준 5 2 2 3 5 2 5 2 4" xfId="46767"/>
    <cellStyle name="표준 5 2 2 3 5 2 5 3" xfId="18007"/>
    <cellStyle name="표준 5 2 2 3 5 2 5 4" xfId="22169"/>
    <cellStyle name="표준 5 2 2 3 5 2 5 5" xfId="26267"/>
    <cellStyle name="표준 5 2 2 3 5 2 5 6" xfId="34478"/>
    <cellStyle name="표준 5 2 2 3 5 2 5 7" xfId="42671"/>
    <cellStyle name="표준 5 2 2 3 5 2 6" xfId="7607"/>
    <cellStyle name="표준 5 2 2 3 5 2 6 2" xfId="28315"/>
    <cellStyle name="표준 5 2 2 3 5 2 6 3" xfId="36526"/>
    <cellStyle name="표준 5 2 2 3 5 2 6 4" xfId="44719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30"/>
    <cellStyle name="표준 5 2 2 3 5 3 2 2 4" xfId="47023"/>
    <cellStyle name="표준 5 2 2 3 5 3 2 3" xfId="18263"/>
    <cellStyle name="표준 5 2 2 3 5 3 2 4" xfId="22425"/>
    <cellStyle name="표준 5 2 2 3 5 3 2 5" xfId="26523"/>
    <cellStyle name="표준 5 2 2 3 5 3 2 6" xfId="34734"/>
    <cellStyle name="표준 5 2 2 3 5 3 2 7" xfId="42927"/>
    <cellStyle name="표준 5 2 2 3 5 3 3" xfId="7863"/>
    <cellStyle name="표준 5 2 2 3 5 3 3 2" xfId="28571"/>
    <cellStyle name="표준 5 2 2 3 5 3 3 3" xfId="36782"/>
    <cellStyle name="표준 5 2 2 3 5 3 3 4" xfId="44975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6"/>
    <cellStyle name="표준 5 2 2 3 5 3 9" xfId="40879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2"/>
    <cellStyle name="표준 5 2 2 3 5 4 2 2 4" xfId="47535"/>
    <cellStyle name="표준 5 2 2 3 5 4 2 3" xfId="18775"/>
    <cellStyle name="표준 5 2 2 3 5 4 2 4" xfId="22937"/>
    <cellStyle name="표준 5 2 2 3 5 4 2 5" xfId="27035"/>
    <cellStyle name="표준 5 2 2 3 5 4 2 6" xfId="35246"/>
    <cellStyle name="표준 5 2 2 3 5 4 2 7" xfId="43439"/>
    <cellStyle name="표준 5 2 2 3 5 4 3" xfId="8375"/>
    <cellStyle name="표준 5 2 2 3 5 4 3 2" xfId="29083"/>
    <cellStyle name="표준 5 2 2 3 5 4 3 3" xfId="37294"/>
    <cellStyle name="표준 5 2 2 3 5 4 3 4" xfId="45487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8"/>
    <cellStyle name="표준 5 2 2 3 5 4 9" xfId="41391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4"/>
    <cellStyle name="표준 5 2 2 3 5 5 2 2 4" xfId="48047"/>
    <cellStyle name="표준 5 2 2 3 5 5 2 3" xfId="19287"/>
    <cellStyle name="표준 5 2 2 3 5 5 2 4" xfId="23449"/>
    <cellStyle name="표준 5 2 2 3 5 5 2 5" xfId="27547"/>
    <cellStyle name="표준 5 2 2 3 5 5 2 6" xfId="35758"/>
    <cellStyle name="표준 5 2 2 3 5 5 2 7" xfId="43951"/>
    <cellStyle name="표준 5 2 2 3 5 5 3" xfId="8887"/>
    <cellStyle name="표준 5 2 2 3 5 5 3 2" xfId="29595"/>
    <cellStyle name="표준 5 2 2 3 5 5 3 3" xfId="37806"/>
    <cellStyle name="표준 5 2 2 3 5 5 3 4" xfId="45999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10"/>
    <cellStyle name="표준 5 2 2 3 5 5 9" xfId="41903"/>
    <cellStyle name="표준 5 2 2 3 5 6" xfId="9399"/>
    <cellStyle name="표준 5 2 2 3 5 6 2" xfId="13511"/>
    <cellStyle name="표준 5 2 2 3 5 6 2 2" xfId="30107"/>
    <cellStyle name="표준 5 2 2 3 5 6 2 3" xfId="38318"/>
    <cellStyle name="표준 5 2 2 3 5 6 2 4" xfId="46511"/>
    <cellStyle name="표준 5 2 2 3 5 6 3" xfId="17751"/>
    <cellStyle name="표준 5 2 2 3 5 6 4" xfId="21913"/>
    <cellStyle name="표준 5 2 2 3 5 6 5" xfId="26011"/>
    <cellStyle name="표준 5 2 2 3 5 6 6" xfId="34222"/>
    <cellStyle name="표준 5 2 2 3 5 6 7" xfId="42415"/>
    <cellStyle name="표준 5 2 2 3 5 7" xfId="7351"/>
    <cellStyle name="표준 5 2 2 3 5 7 2" xfId="28059"/>
    <cellStyle name="표준 5 2 2 3 5 7 3" xfId="36270"/>
    <cellStyle name="표준 5 2 2 3 5 7 4" xfId="44463"/>
    <cellStyle name="표준 5 2 2 3 5 8" xfId="11463"/>
    <cellStyle name="표준 5 2 2 3 5 9" xfId="15703"/>
    <cellStyle name="표준 5 2 2 3 6" xfId="623"/>
    <cellStyle name="표준 5 2 2 3 6 10" xfId="24091"/>
    <cellStyle name="표준 5 2 2 3 6 11" xfId="32302"/>
    <cellStyle name="표준 5 2 2 3 6 12" xfId="40495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8"/>
    <cellStyle name="표준 5 2 2 3 6 2 2 2 4" xfId="47151"/>
    <cellStyle name="표준 5 2 2 3 6 2 2 3" xfId="18391"/>
    <cellStyle name="표준 5 2 2 3 6 2 2 4" xfId="22553"/>
    <cellStyle name="표준 5 2 2 3 6 2 2 5" xfId="26651"/>
    <cellStyle name="표준 5 2 2 3 6 2 2 6" xfId="34862"/>
    <cellStyle name="표준 5 2 2 3 6 2 2 7" xfId="43055"/>
    <cellStyle name="표준 5 2 2 3 6 2 3" xfId="7991"/>
    <cellStyle name="표준 5 2 2 3 6 2 3 2" xfId="28699"/>
    <cellStyle name="표준 5 2 2 3 6 2 3 3" xfId="36910"/>
    <cellStyle name="표준 5 2 2 3 6 2 3 4" xfId="45103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4"/>
    <cellStyle name="표준 5 2 2 3 6 2 9" xfId="41007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70"/>
    <cellStyle name="표준 5 2 2 3 6 3 2 2 4" xfId="47663"/>
    <cellStyle name="표준 5 2 2 3 6 3 2 3" xfId="18903"/>
    <cellStyle name="표준 5 2 2 3 6 3 2 4" xfId="23065"/>
    <cellStyle name="표준 5 2 2 3 6 3 2 5" xfId="27163"/>
    <cellStyle name="표준 5 2 2 3 6 3 2 6" xfId="35374"/>
    <cellStyle name="표준 5 2 2 3 6 3 2 7" xfId="43567"/>
    <cellStyle name="표준 5 2 2 3 6 3 3" xfId="8503"/>
    <cellStyle name="표준 5 2 2 3 6 3 3 2" xfId="29211"/>
    <cellStyle name="표준 5 2 2 3 6 3 3 3" xfId="37422"/>
    <cellStyle name="표준 5 2 2 3 6 3 3 4" xfId="45615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6"/>
    <cellStyle name="표준 5 2 2 3 6 3 9" xfId="41519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2"/>
    <cellStyle name="표준 5 2 2 3 6 4 2 2 4" xfId="48175"/>
    <cellStyle name="표준 5 2 2 3 6 4 2 3" xfId="19415"/>
    <cellStyle name="표준 5 2 2 3 6 4 2 4" xfId="23577"/>
    <cellStyle name="표준 5 2 2 3 6 4 2 5" xfId="27675"/>
    <cellStyle name="표준 5 2 2 3 6 4 2 6" xfId="35886"/>
    <cellStyle name="표준 5 2 2 3 6 4 2 7" xfId="44079"/>
    <cellStyle name="표준 5 2 2 3 6 4 3" xfId="9015"/>
    <cellStyle name="표준 5 2 2 3 6 4 3 2" xfId="29723"/>
    <cellStyle name="표준 5 2 2 3 6 4 3 3" xfId="37934"/>
    <cellStyle name="표준 5 2 2 3 6 4 3 4" xfId="46127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8"/>
    <cellStyle name="표준 5 2 2 3 6 4 9" xfId="42031"/>
    <cellStyle name="표준 5 2 2 3 6 5" xfId="9527"/>
    <cellStyle name="표준 5 2 2 3 6 5 2" xfId="13639"/>
    <cellStyle name="표준 5 2 2 3 6 5 2 2" xfId="30235"/>
    <cellStyle name="표준 5 2 2 3 6 5 2 3" xfId="38446"/>
    <cellStyle name="표준 5 2 2 3 6 5 2 4" xfId="46639"/>
    <cellStyle name="표준 5 2 2 3 6 5 3" xfId="17879"/>
    <cellStyle name="표준 5 2 2 3 6 5 4" xfId="22041"/>
    <cellStyle name="표준 5 2 2 3 6 5 5" xfId="26139"/>
    <cellStyle name="표준 5 2 2 3 6 5 6" xfId="34350"/>
    <cellStyle name="표준 5 2 2 3 6 5 7" xfId="42543"/>
    <cellStyle name="표준 5 2 2 3 6 6" xfId="7479"/>
    <cellStyle name="표준 5 2 2 3 6 6 2" xfId="28187"/>
    <cellStyle name="표준 5 2 2 3 6 6 3" xfId="36398"/>
    <cellStyle name="표준 5 2 2 3 6 6 4" xfId="44591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2"/>
    <cellStyle name="표준 5 2 2 3 7 2 2 4" xfId="46895"/>
    <cellStyle name="표준 5 2 2 3 7 2 3" xfId="18135"/>
    <cellStyle name="표준 5 2 2 3 7 2 4" xfId="22297"/>
    <cellStyle name="표준 5 2 2 3 7 2 5" xfId="26395"/>
    <cellStyle name="표준 5 2 2 3 7 2 6" xfId="34606"/>
    <cellStyle name="표준 5 2 2 3 7 2 7" xfId="42799"/>
    <cellStyle name="표준 5 2 2 3 7 3" xfId="7735"/>
    <cellStyle name="표준 5 2 2 3 7 3 2" xfId="28443"/>
    <cellStyle name="표준 5 2 2 3 7 3 3" xfId="36654"/>
    <cellStyle name="표준 5 2 2 3 7 3 4" xfId="44847"/>
    <cellStyle name="표준 5 2 2 3 7 4" xfId="11847"/>
    <cellStyle name="표준 5 2 2 3 7 5" xfId="16087"/>
    <cellStyle name="표준 5 2 2 3 7 6" xfId="20249"/>
    <cellStyle name="표준 5 2 2 3 7 7" xfId="24347"/>
    <cellStyle name="표준 5 2 2 3 7 8" xfId="32558"/>
    <cellStyle name="표준 5 2 2 3 7 9" xfId="40751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4"/>
    <cellStyle name="표준 5 2 2 3 8 2 2 4" xfId="47407"/>
    <cellStyle name="표준 5 2 2 3 8 2 3" xfId="18647"/>
    <cellStyle name="표준 5 2 2 3 8 2 4" xfId="22809"/>
    <cellStyle name="표준 5 2 2 3 8 2 5" xfId="26907"/>
    <cellStyle name="표준 5 2 2 3 8 2 6" xfId="35118"/>
    <cellStyle name="표준 5 2 2 3 8 2 7" xfId="43311"/>
    <cellStyle name="표준 5 2 2 3 8 3" xfId="8247"/>
    <cellStyle name="표준 5 2 2 3 8 3 2" xfId="28955"/>
    <cellStyle name="표준 5 2 2 3 8 3 3" xfId="37166"/>
    <cellStyle name="표준 5 2 2 3 8 3 4" xfId="45359"/>
    <cellStyle name="표준 5 2 2 3 8 4" xfId="12359"/>
    <cellStyle name="표준 5 2 2 3 8 5" xfId="16599"/>
    <cellStyle name="표준 5 2 2 3 8 6" xfId="20761"/>
    <cellStyle name="표준 5 2 2 3 8 7" xfId="24859"/>
    <cellStyle name="표준 5 2 2 3 8 8" xfId="33070"/>
    <cellStyle name="표준 5 2 2 3 8 9" xfId="41263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6"/>
    <cellStyle name="표준 5 2 2 3 9 2 2 4" xfId="47919"/>
    <cellStyle name="표준 5 2 2 3 9 2 3" xfId="19159"/>
    <cellStyle name="표준 5 2 2 3 9 2 4" xfId="23321"/>
    <cellStyle name="표준 5 2 2 3 9 2 5" xfId="27419"/>
    <cellStyle name="표준 5 2 2 3 9 2 6" xfId="35630"/>
    <cellStyle name="표준 5 2 2 3 9 2 7" xfId="43823"/>
    <cellStyle name="표준 5 2 2 3 9 3" xfId="8759"/>
    <cellStyle name="표준 5 2 2 3 9 3 2" xfId="29467"/>
    <cellStyle name="표준 5 2 2 3 9 3 3" xfId="37678"/>
    <cellStyle name="표준 5 2 2 3 9 3 4" xfId="45871"/>
    <cellStyle name="표준 5 2 2 3 9 4" xfId="12871"/>
    <cellStyle name="표준 5 2 2 3 9 5" xfId="17111"/>
    <cellStyle name="표준 5 2 2 3 9 6" xfId="21273"/>
    <cellStyle name="표준 5 2 2 3 9 7" xfId="25371"/>
    <cellStyle name="표준 5 2 2 3 9 8" xfId="33582"/>
    <cellStyle name="표준 5 2 2 3 9 9" xfId="41775"/>
    <cellStyle name="표준 5 2 2 30" xfId="19736"/>
    <cellStyle name="표준 5 2 2 31" xfId="23827"/>
    <cellStyle name="표준 5 2 2 32" xfId="32021"/>
    <cellStyle name="표준 5 2 2 33" xfId="32038"/>
    <cellStyle name="표준 5 2 2 34" xfId="40231"/>
    <cellStyle name="표준 5 2 2 4" xfId="138"/>
    <cellStyle name="표준 5 2 2 4 10" xfId="7192"/>
    <cellStyle name="표준 5 2 2 4 10 2" xfId="27939"/>
    <cellStyle name="표준 5 2 2 4 10 3" xfId="36150"/>
    <cellStyle name="표준 5 2 2 4 10 4" xfId="44343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4"/>
    <cellStyle name="표준 5 2 2 4 18" xfId="40247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6"/>
    <cellStyle name="표준 5 2 2 4 2 17" xfId="40279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50"/>
    <cellStyle name="표준 5 2 2 4 2 2 14" xfId="40343"/>
    <cellStyle name="표준 5 2 2 4 2 2 2" xfId="599"/>
    <cellStyle name="표준 5 2 2 4 2 2 2 10" xfId="19969"/>
    <cellStyle name="표준 5 2 2 4 2 2 2 11" xfId="24067"/>
    <cellStyle name="표준 5 2 2 4 2 2 2 12" xfId="32278"/>
    <cellStyle name="표준 5 2 2 4 2 2 2 13" xfId="40471"/>
    <cellStyle name="표준 5 2 2 4 2 2 2 2" xfId="855"/>
    <cellStyle name="표준 5 2 2 4 2 2 2 2 10" xfId="24323"/>
    <cellStyle name="표준 5 2 2 4 2 2 2 2 11" xfId="32534"/>
    <cellStyle name="표준 5 2 2 4 2 2 2 2 12" xfId="40727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90"/>
    <cellStyle name="표준 5 2 2 4 2 2 2 2 2 2 2 4" xfId="47383"/>
    <cellStyle name="표준 5 2 2 4 2 2 2 2 2 2 3" xfId="18623"/>
    <cellStyle name="표준 5 2 2 4 2 2 2 2 2 2 4" xfId="22785"/>
    <cellStyle name="표준 5 2 2 4 2 2 2 2 2 2 5" xfId="26883"/>
    <cellStyle name="표준 5 2 2 4 2 2 2 2 2 2 6" xfId="35094"/>
    <cellStyle name="표준 5 2 2 4 2 2 2 2 2 2 7" xfId="43287"/>
    <cellStyle name="표준 5 2 2 4 2 2 2 2 2 3" xfId="8223"/>
    <cellStyle name="표준 5 2 2 4 2 2 2 2 2 3 2" xfId="28931"/>
    <cellStyle name="표준 5 2 2 4 2 2 2 2 2 3 3" xfId="37142"/>
    <cellStyle name="표준 5 2 2 4 2 2 2 2 2 3 4" xfId="45335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6"/>
    <cellStyle name="표준 5 2 2 4 2 2 2 2 2 9" xfId="41239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2"/>
    <cellStyle name="표준 5 2 2 4 2 2 2 2 3 2 2 4" xfId="47895"/>
    <cellStyle name="표준 5 2 2 4 2 2 2 2 3 2 3" xfId="19135"/>
    <cellStyle name="표준 5 2 2 4 2 2 2 2 3 2 4" xfId="23297"/>
    <cellStyle name="표준 5 2 2 4 2 2 2 2 3 2 5" xfId="27395"/>
    <cellStyle name="표준 5 2 2 4 2 2 2 2 3 2 6" xfId="35606"/>
    <cellStyle name="표준 5 2 2 4 2 2 2 2 3 2 7" xfId="43799"/>
    <cellStyle name="표준 5 2 2 4 2 2 2 2 3 3" xfId="8735"/>
    <cellStyle name="표준 5 2 2 4 2 2 2 2 3 3 2" xfId="29443"/>
    <cellStyle name="표준 5 2 2 4 2 2 2 2 3 3 3" xfId="37654"/>
    <cellStyle name="표준 5 2 2 4 2 2 2 2 3 3 4" xfId="45847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8"/>
    <cellStyle name="표준 5 2 2 4 2 2 2 2 3 9" xfId="41751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4"/>
    <cellStyle name="표준 5 2 2 4 2 2 2 2 4 2 2 4" xfId="48407"/>
    <cellStyle name="표준 5 2 2 4 2 2 2 2 4 2 3" xfId="19647"/>
    <cellStyle name="표준 5 2 2 4 2 2 2 2 4 2 4" xfId="23809"/>
    <cellStyle name="표준 5 2 2 4 2 2 2 2 4 2 5" xfId="27907"/>
    <cellStyle name="표준 5 2 2 4 2 2 2 2 4 2 6" xfId="36118"/>
    <cellStyle name="표준 5 2 2 4 2 2 2 2 4 2 7" xfId="44311"/>
    <cellStyle name="표준 5 2 2 4 2 2 2 2 4 3" xfId="9247"/>
    <cellStyle name="표준 5 2 2 4 2 2 2 2 4 3 2" xfId="29955"/>
    <cellStyle name="표준 5 2 2 4 2 2 2 2 4 3 3" xfId="38166"/>
    <cellStyle name="표준 5 2 2 4 2 2 2 2 4 3 4" xfId="46359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70"/>
    <cellStyle name="표준 5 2 2 4 2 2 2 2 4 9" xfId="42263"/>
    <cellStyle name="표준 5 2 2 4 2 2 2 2 5" xfId="9759"/>
    <cellStyle name="표준 5 2 2 4 2 2 2 2 5 2" xfId="13871"/>
    <cellStyle name="표준 5 2 2 4 2 2 2 2 5 2 2" xfId="30467"/>
    <cellStyle name="표준 5 2 2 4 2 2 2 2 5 2 3" xfId="38678"/>
    <cellStyle name="표준 5 2 2 4 2 2 2 2 5 2 4" xfId="46871"/>
    <cellStyle name="표준 5 2 2 4 2 2 2 2 5 3" xfId="18111"/>
    <cellStyle name="표준 5 2 2 4 2 2 2 2 5 4" xfId="22273"/>
    <cellStyle name="표준 5 2 2 4 2 2 2 2 5 5" xfId="26371"/>
    <cellStyle name="표준 5 2 2 4 2 2 2 2 5 6" xfId="34582"/>
    <cellStyle name="표준 5 2 2 4 2 2 2 2 5 7" xfId="42775"/>
    <cellStyle name="표준 5 2 2 4 2 2 2 2 6" xfId="7711"/>
    <cellStyle name="표준 5 2 2 4 2 2 2 2 6 2" xfId="28419"/>
    <cellStyle name="표준 5 2 2 4 2 2 2 2 6 3" xfId="36630"/>
    <cellStyle name="표준 5 2 2 4 2 2 2 2 6 4" xfId="44823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4"/>
    <cellStyle name="표준 5 2 2 4 2 2 2 3 2 2 4" xfId="47127"/>
    <cellStyle name="표준 5 2 2 4 2 2 2 3 2 3" xfId="18367"/>
    <cellStyle name="표준 5 2 2 4 2 2 2 3 2 4" xfId="22529"/>
    <cellStyle name="표준 5 2 2 4 2 2 2 3 2 5" xfId="26627"/>
    <cellStyle name="표준 5 2 2 4 2 2 2 3 2 6" xfId="34838"/>
    <cellStyle name="표준 5 2 2 4 2 2 2 3 2 7" xfId="43031"/>
    <cellStyle name="표준 5 2 2 4 2 2 2 3 3" xfId="7967"/>
    <cellStyle name="표준 5 2 2 4 2 2 2 3 3 2" xfId="28675"/>
    <cellStyle name="표준 5 2 2 4 2 2 2 3 3 3" xfId="36886"/>
    <cellStyle name="표준 5 2 2 4 2 2 2 3 3 4" xfId="45079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90"/>
    <cellStyle name="표준 5 2 2 4 2 2 2 3 9" xfId="40983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6"/>
    <cellStyle name="표준 5 2 2 4 2 2 2 4 2 2 4" xfId="47639"/>
    <cellStyle name="표준 5 2 2 4 2 2 2 4 2 3" xfId="18879"/>
    <cellStyle name="표준 5 2 2 4 2 2 2 4 2 4" xfId="23041"/>
    <cellStyle name="표준 5 2 2 4 2 2 2 4 2 5" xfId="27139"/>
    <cellStyle name="표준 5 2 2 4 2 2 2 4 2 6" xfId="35350"/>
    <cellStyle name="표준 5 2 2 4 2 2 2 4 2 7" xfId="43543"/>
    <cellStyle name="표준 5 2 2 4 2 2 2 4 3" xfId="8479"/>
    <cellStyle name="표준 5 2 2 4 2 2 2 4 3 2" xfId="29187"/>
    <cellStyle name="표준 5 2 2 4 2 2 2 4 3 3" xfId="37398"/>
    <cellStyle name="표준 5 2 2 4 2 2 2 4 3 4" xfId="45591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2"/>
    <cellStyle name="표준 5 2 2 4 2 2 2 4 9" xfId="41495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8"/>
    <cellStyle name="표준 5 2 2 4 2 2 2 5 2 2 4" xfId="48151"/>
    <cellStyle name="표준 5 2 2 4 2 2 2 5 2 3" xfId="19391"/>
    <cellStyle name="표준 5 2 2 4 2 2 2 5 2 4" xfId="23553"/>
    <cellStyle name="표준 5 2 2 4 2 2 2 5 2 5" xfId="27651"/>
    <cellStyle name="표준 5 2 2 4 2 2 2 5 2 6" xfId="35862"/>
    <cellStyle name="표준 5 2 2 4 2 2 2 5 2 7" xfId="44055"/>
    <cellStyle name="표준 5 2 2 4 2 2 2 5 3" xfId="8991"/>
    <cellStyle name="표준 5 2 2 4 2 2 2 5 3 2" xfId="29699"/>
    <cellStyle name="표준 5 2 2 4 2 2 2 5 3 3" xfId="37910"/>
    <cellStyle name="표준 5 2 2 4 2 2 2 5 3 4" xfId="46103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4"/>
    <cellStyle name="표준 5 2 2 4 2 2 2 5 9" xfId="42007"/>
    <cellStyle name="표준 5 2 2 4 2 2 2 6" xfId="9503"/>
    <cellStyle name="표준 5 2 2 4 2 2 2 6 2" xfId="13615"/>
    <cellStyle name="표준 5 2 2 4 2 2 2 6 2 2" xfId="30211"/>
    <cellStyle name="표준 5 2 2 4 2 2 2 6 2 3" xfId="38422"/>
    <cellStyle name="표준 5 2 2 4 2 2 2 6 2 4" xfId="46615"/>
    <cellStyle name="표준 5 2 2 4 2 2 2 6 3" xfId="17855"/>
    <cellStyle name="표준 5 2 2 4 2 2 2 6 4" xfId="22017"/>
    <cellStyle name="표준 5 2 2 4 2 2 2 6 5" xfId="26115"/>
    <cellStyle name="표준 5 2 2 4 2 2 2 6 6" xfId="34326"/>
    <cellStyle name="표준 5 2 2 4 2 2 2 6 7" xfId="42519"/>
    <cellStyle name="표준 5 2 2 4 2 2 2 7" xfId="7455"/>
    <cellStyle name="표준 5 2 2 4 2 2 2 7 2" xfId="28163"/>
    <cellStyle name="표준 5 2 2 4 2 2 2 7 3" xfId="36374"/>
    <cellStyle name="표준 5 2 2 4 2 2 2 7 4" xfId="44567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6"/>
    <cellStyle name="표준 5 2 2 4 2 2 3 12" xfId="40599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2"/>
    <cellStyle name="표준 5 2 2 4 2 2 3 2 2 2 4" xfId="47255"/>
    <cellStyle name="표준 5 2 2 4 2 2 3 2 2 3" xfId="18495"/>
    <cellStyle name="표준 5 2 2 4 2 2 3 2 2 4" xfId="22657"/>
    <cellStyle name="표준 5 2 2 4 2 2 3 2 2 5" xfId="26755"/>
    <cellStyle name="표준 5 2 2 4 2 2 3 2 2 6" xfId="34966"/>
    <cellStyle name="표준 5 2 2 4 2 2 3 2 2 7" xfId="43159"/>
    <cellStyle name="표준 5 2 2 4 2 2 3 2 3" xfId="8095"/>
    <cellStyle name="표준 5 2 2 4 2 2 3 2 3 2" xfId="28803"/>
    <cellStyle name="표준 5 2 2 4 2 2 3 2 3 3" xfId="37014"/>
    <cellStyle name="표준 5 2 2 4 2 2 3 2 3 4" xfId="45207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8"/>
    <cellStyle name="표준 5 2 2 4 2 2 3 2 9" xfId="41111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4"/>
    <cellStyle name="표준 5 2 2 4 2 2 3 3 2 2 4" xfId="47767"/>
    <cellStyle name="표준 5 2 2 4 2 2 3 3 2 3" xfId="19007"/>
    <cellStyle name="표준 5 2 2 4 2 2 3 3 2 4" xfId="23169"/>
    <cellStyle name="표준 5 2 2 4 2 2 3 3 2 5" xfId="27267"/>
    <cellStyle name="표준 5 2 2 4 2 2 3 3 2 6" xfId="35478"/>
    <cellStyle name="표준 5 2 2 4 2 2 3 3 2 7" xfId="43671"/>
    <cellStyle name="표준 5 2 2 4 2 2 3 3 3" xfId="8607"/>
    <cellStyle name="표준 5 2 2 4 2 2 3 3 3 2" xfId="29315"/>
    <cellStyle name="표준 5 2 2 4 2 2 3 3 3 3" xfId="37526"/>
    <cellStyle name="표준 5 2 2 4 2 2 3 3 3 4" xfId="45719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30"/>
    <cellStyle name="표준 5 2 2 4 2 2 3 3 9" xfId="41623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6"/>
    <cellStyle name="표준 5 2 2 4 2 2 3 4 2 2 4" xfId="48279"/>
    <cellStyle name="표준 5 2 2 4 2 2 3 4 2 3" xfId="19519"/>
    <cellStyle name="표준 5 2 2 4 2 2 3 4 2 4" xfId="23681"/>
    <cellStyle name="표준 5 2 2 4 2 2 3 4 2 5" xfId="27779"/>
    <cellStyle name="표준 5 2 2 4 2 2 3 4 2 6" xfId="35990"/>
    <cellStyle name="표준 5 2 2 4 2 2 3 4 2 7" xfId="44183"/>
    <cellStyle name="표준 5 2 2 4 2 2 3 4 3" xfId="9119"/>
    <cellStyle name="표준 5 2 2 4 2 2 3 4 3 2" xfId="29827"/>
    <cellStyle name="표준 5 2 2 4 2 2 3 4 3 3" xfId="38038"/>
    <cellStyle name="표준 5 2 2 4 2 2 3 4 3 4" xfId="46231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2"/>
    <cellStyle name="표준 5 2 2 4 2 2 3 4 9" xfId="42135"/>
    <cellStyle name="표준 5 2 2 4 2 2 3 5" xfId="9631"/>
    <cellStyle name="표준 5 2 2 4 2 2 3 5 2" xfId="13743"/>
    <cellStyle name="표준 5 2 2 4 2 2 3 5 2 2" xfId="30339"/>
    <cellStyle name="표준 5 2 2 4 2 2 3 5 2 3" xfId="38550"/>
    <cellStyle name="표준 5 2 2 4 2 2 3 5 2 4" xfId="46743"/>
    <cellStyle name="표준 5 2 2 4 2 2 3 5 3" xfId="17983"/>
    <cellStyle name="표준 5 2 2 4 2 2 3 5 4" xfId="22145"/>
    <cellStyle name="표준 5 2 2 4 2 2 3 5 5" xfId="26243"/>
    <cellStyle name="표준 5 2 2 4 2 2 3 5 6" xfId="34454"/>
    <cellStyle name="표준 5 2 2 4 2 2 3 5 7" xfId="42647"/>
    <cellStyle name="표준 5 2 2 4 2 2 3 6" xfId="7583"/>
    <cellStyle name="표준 5 2 2 4 2 2 3 6 2" xfId="28291"/>
    <cellStyle name="표준 5 2 2 4 2 2 3 6 3" xfId="36502"/>
    <cellStyle name="표준 5 2 2 4 2 2 3 6 4" xfId="44695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6"/>
    <cellStyle name="표준 5 2 2 4 2 2 4 2 2 4" xfId="46999"/>
    <cellStyle name="표준 5 2 2 4 2 2 4 2 3" xfId="18239"/>
    <cellStyle name="표준 5 2 2 4 2 2 4 2 4" xfId="22401"/>
    <cellStyle name="표준 5 2 2 4 2 2 4 2 5" xfId="26499"/>
    <cellStyle name="표준 5 2 2 4 2 2 4 2 6" xfId="34710"/>
    <cellStyle name="표준 5 2 2 4 2 2 4 2 7" xfId="42903"/>
    <cellStyle name="표준 5 2 2 4 2 2 4 3" xfId="7839"/>
    <cellStyle name="표준 5 2 2 4 2 2 4 3 2" xfId="28547"/>
    <cellStyle name="표준 5 2 2 4 2 2 4 3 3" xfId="36758"/>
    <cellStyle name="표준 5 2 2 4 2 2 4 3 4" xfId="44951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2"/>
    <cellStyle name="표준 5 2 2 4 2 2 4 9" xfId="40855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8"/>
    <cellStyle name="표준 5 2 2 4 2 2 5 2 2 4" xfId="47511"/>
    <cellStyle name="표준 5 2 2 4 2 2 5 2 3" xfId="18751"/>
    <cellStyle name="표준 5 2 2 4 2 2 5 2 4" xfId="22913"/>
    <cellStyle name="표준 5 2 2 4 2 2 5 2 5" xfId="27011"/>
    <cellStyle name="표준 5 2 2 4 2 2 5 2 6" xfId="35222"/>
    <cellStyle name="표준 5 2 2 4 2 2 5 2 7" xfId="43415"/>
    <cellStyle name="표준 5 2 2 4 2 2 5 3" xfId="8351"/>
    <cellStyle name="표준 5 2 2 4 2 2 5 3 2" xfId="29059"/>
    <cellStyle name="표준 5 2 2 4 2 2 5 3 3" xfId="37270"/>
    <cellStyle name="표준 5 2 2 4 2 2 5 3 4" xfId="45463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4"/>
    <cellStyle name="표준 5 2 2 4 2 2 5 9" xfId="41367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30"/>
    <cellStyle name="표준 5 2 2 4 2 2 6 2 2 4" xfId="48023"/>
    <cellStyle name="표준 5 2 2 4 2 2 6 2 3" xfId="19263"/>
    <cellStyle name="표준 5 2 2 4 2 2 6 2 4" xfId="23425"/>
    <cellStyle name="표준 5 2 2 4 2 2 6 2 5" xfId="27523"/>
    <cellStyle name="표준 5 2 2 4 2 2 6 2 6" xfId="35734"/>
    <cellStyle name="표준 5 2 2 4 2 2 6 2 7" xfId="43927"/>
    <cellStyle name="표준 5 2 2 4 2 2 6 3" xfId="8863"/>
    <cellStyle name="표준 5 2 2 4 2 2 6 3 2" xfId="29571"/>
    <cellStyle name="표준 5 2 2 4 2 2 6 3 3" xfId="37782"/>
    <cellStyle name="표준 5 2 2 4 2 2 6 3 4" xfId="45975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6"/>
    <cellStyle name="표준 5 2 2 4 2 2 6 9" xfId="41879"/>
    <cellStyle name="표준 5 2 2 4 2 2 7" xfId="9375"/>
    <cellStyle name="표준 5 2 2 4 2 2 7 2" xfId="13487"/>
    <cellStyle name="표준 5 2 2 4 2 2 7 2 2" xfId="30083"/>
    <cellStyle name="표준 5 2 2 4 2 2 7 2 3" xfId="38294"/>
    <cellStyle name="표준 5 2 2 4 2 2 7 2 4" xfId="46487"/>
    <cellStyle name="표준 5 2 2 4 2 2 7 3" xfId="17727"/>
    <cellStyle name="표준 5 2 2 4 2 2 7 4" xfId="21889"/>
    <cellStyle name="표준 5 2 2 4 2 2 7 5" xfId="25987"/>
    <cellStyle name="표준 5 2 2 4 2 2 7 6" xfId="34198"/>
    <cellStyle name="표준 5 2 2 4 2 2 7 7" xfId="42391"/>
    <cellStyle name="표준 5 2 2 4 2 2 8" xfId="7327"/>
    <cellStyle name="표준 5 2 2 4 2 2 8 2" xfId="28035"/>
    <cellStyle name="표준 5 2 2 4 2 2 8 3" xfId="36246"/>
    <cellStyle name="표준 5 2 2 4 2 2 8 4" xfId="44439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4"/>
    <cellStyle name="표준 5 2 2 4 2 3 13" xfId="40407"/>
    <cellStyle name="표준 5 2 2 4 2 3 2" xfId="791"/>
    <cellStyle name="표준 5 2 2 4 2 3 2 10" xfId="24259"/>
    <cellStyle name="표준 5 2 2 4 2 3 2 11" xfId="32470"/>
    <cellStyle name="표준 5 2 2 4 2 3 2 12" xfId="40663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6"/>
    <cellStyle name="표준 5 2 2 4 2 3 2 2 2 2 4" xfId="47319"/>
    <cellStyle name="표준 5 2 2 4 2 3 2 2 2 3" xfId="18559"/>
    <cellStyle name="표준 5 2 2 4 2 3 2 2 2 4" xfId="22721"/>
    <cellStyle name="표준 5 2 2 4 2 3 2 2 2 5" xfId="26819"/>
    <cellStyle name="표준 5 2 2 4 2 3 2 2 2 6" xfId="35030"/>
    <cellStyle name="표준 5 2 2 4 2 3 2 2 2 7" xfId="43223"/>
    <cellStyle name="표준 5 2 2 4 2 3 2 2 3" xfId="8159"/>
    <cellStyle name="표준 5 2 2 4 2 3 2 2 3 2" xfId="28867"/>
    <cellStyle name="표준 5 2 2 4 2 3 2 2 3 3" xfId="37078"/>
    <cellStyle name="표준 5 2 2 4 2 3 2 2 3 4" xfId="45271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2"/>
    <cellStyle name="표준 5 2 2 4 2 3 2 2 9" xfId="41175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8"/>
    <cellStyle name="표준 5 2 2 4 2 3 2 3 2 2 4" xfId="47831"/>
    <cellStyle name="표준 5 2 2 4 2 3 2 3 2 3" xfId="19071"/>
    <cellStyle name="표준 5 2 2 4 2 3 2 3 2 4" xfId="23233"/>
    <cellStyle name="표준 5 2 2 4 2 3 2 3 2 5" xfId="27331"/>
    <cellStyle name="표준 5 2 2 4 2 3 2 3 2 6" xfId="35542"/>
    <cellStyle name="표준 5 2 2 4 2 3 2 3 2 7" xfId="43735"/>
    <cellStyle name="표준 5 2 2 4 2 3 2 3 3" xfId="8671"/>
    <cellStyle name="표준 5 2 2 4 2 3 2 3 3 2" xfId="29379"/>
    <cellStyle name="표준 5 2 2 4 2 3 2 3 3 3" xfId="37590"/>
    <cellStyle name="표준 5 2 2 4 2 3 2 3 3 4" xfId="45783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4"/>
    <cellStyle name="표준 5 2 2 4 2 3 2 3 9" xfId="41687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50"/>
    <cellStyle name="표준 5 2 2 4 2 3 2 4 2 2 4" xfId="48343"/>
    <cellStyle name="표준 5 2 2 4 2 3 2 4 2 3" xfId="19583"/>
    <cellStyle name="표준 5 2 2 4 2 3 2 4 2 4" xfId="23745"/>
    <cellStyle name="표준 5 2 2 4 2 3 2 4 2 5" xfId="27843"/>
    <cellStyle name="표준 5 2 2 4 2 3 2 4 2 6" xfId="36054"/>
    <cellStyle name="표준 5 2 2 4 2 3 2 4 2 7" xfId="44247"/>
    <cellStyle name="표준 5 2 2 4 2 3 2 4 3" xfId="9183"/>
    <cellStyle name="표준 5 2 2 4 2 3 2 4 3 2" xfId="29891"/>
    <cellStyle name="표준 5 2 2 4 2 3 2 4 3 3" xfId="38102"/>
    <cellStyle name="표준 5 2 2 4 2 3 2 4 3 4" xfId="46295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6"/>
    <cellStyle name="표준 5 2 2 4 2 3 2 4 9" xfId="42199"/>
    <cellStyle name="표준 5 2 2 4 2 3 2 5" xfId="9695"/>
    <cellStyle name="표준 5 2 2 4 2 3 2 5 2" xfId="13807"/>
    <cellStyle name="표준 5 2 2 4 2 3 2 5 2 2" xfId="30403"/>
    <cellStyle name="표준 5 2 2 4 2 3 2 5 2 3" xfId="38614"/>
    <cellStyle name="표준 5 2 2 4 2 3 2 5 2 4" xfId="46807"/>
    <cellStyle name="표준 5 2 2 4 2 3 2 5 3" xfId="18047"/>
    <cellStyle name="표준 5 2 2 4 2 3 2 5 4" xfId="22209"/>
    <cellStyle name="표준 5 2 2 4 2 3 2 5 5" xfId="26307"/>
    <cellStyle name="표준 5 2 2 4 2 3 2 5 6" xfId="34518"/>
    <cellStyle name="표준 5 2 2 4 2 3 2 5 7" xfId="42711"/>
    <cellStyle name="표준 5 2 2 4 2 3 2 6" xfId="7647"/>
    <cellStyle name="표준 5 2 2 4 2 3 2 6 2" xfId="28355"/>
    <cellStyle name="표준 5 2 2 4 2 3 2 6 3" xfId="36566"/>
    <cellStyle name="표준 5 2 2 4 2 3 2 6 4" xfId="44759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70"/>
    <cellStyle name="표준 5 2 2 4 2 3 3 2 2 4" xfId="47063"/>
    <cellStyle name="표준 5 2 2 4 2 3 3 2 3" xfId="18303"/>
    <cellStyle name="표준 5 2 2 4 2 3 3 2 4" xfId="22465"/>
    <cellStyle name="표준 5 2 2 4 2 3 3 2 5" xfId="26563"/>
    <cellStyle name="표준 5 2 2 4 2 3 3 2 6" xfId="34774"/>
    <cellStyle name="표준 5 2 2 4 2 3 3 2 7" xfId="42967"/>
    <cellStyle name="표준 5 2 2 4 2 3 3 3" xfId="7903"/>
    <cellStyle name="표준 5 2 2 4 2 3 3 3 2" xfId="28611"/>
    <cellStyle name="표준 5 2 2 4 2 3 3 3 3" xfId="36822"/>
    <cellStyle name="표준 5 2 2 4 2 3 3 3 4" xfId="45015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6"/>
    <cellStyle name="표준 5 2 2 4 2 3 3 9" xfId="40919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2"/>
    <cellStyle name="표준 5 2 2 4 2 3 4 2 2 4" xfId="47575"/>
    <cellStyle name="표준 5 2 2 4 2 3 4 2 3" xfId="18815"/>
    <cellStyle name="표준 5 2 2 4 2 3 4 2 4" xfId="22977"/>
    <cellStyle name="표준 5 2 2 4 2 3 4 2 5" xfId="27075"/>
    <cellStyle name="표준 5 2 2 4 2 3 4 2 6" xfId="35286"/>
    <cellStyle name="표준 5 2 2 4 2 3 4 2 7" xfId="43479"/>
    <cellStyle name="표준 5 2 2 4 2 3 4 3" xfId="8415"/>
    <cellStyle name="표준 5 2 2 4 2 3 4 3 2" xfId="29123"/>
    <cellStyle name="표준 5 2 2 4 2 3 4 3 3" xfId="37334"/>
    <cellStyle name="표준 5 2 2 4 2 3 4 3 4" xfId="45527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8"/>
    <cellStyle name="표준 5 2 2 4 2 3 4 9" xfId="41431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4"/>
    <cellStyle name="표준 5 2 2 4 2 3 5 2 2 4" xfId="48087"/>
    <cellStyle name="표준 5 2 2 4 2 3 5 2 3" xfId="19327"/>
    <cellStyle name="표준 5 2 2 4 2 3 5 2 4" xfId="23489"/>
    <cellStyle name="표준 5 2 2 4 2 3 5 2 5" xfId="27587"/>
    <cellStyle name="표준 5 2 2 4 2 3 5 2 6" xfId="35798"/>
    <cellStyle name="표준 5 2 2 4 2 3 5 2 7" xfId="43991"/>
    <cellStyle name="표준 5 2 2 4 2 3 5 3" xfId="8927"/>
    <cellStyle name="표준 5 2 2 4 2 3 5 3 2" xfId="29635"/>
    <cellStyle name="표준 5 2 2 4 2 3 5 3 3" xfId="37846"/>
    <cellStyle name="표준 5 2 2 4 2 3 5 3 4" xfId="46039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50"/>
    <cellStyle name="표준 5 2 2 4 2 3 5 9" xfId="41943"/>
    <cellStyle name="표준 5 2 2 4 2 3 6" xfId="9439"/>
    <cellStyle name="표준 5 2 2 4 2 3 6 2" xfId="13551"/>
    <cellStyle name="표준 5 2 2 4 2 3 6 2 2" xfId="30147"/>
    <cellStyle name="표준 5 2 2 4 2 3 6 2 3" xfId="38358"/>
    <cellStyle name="표준 5 2 2 4 2 3 6 2 4" xfId="46551"/>
    <cellStyle name="표준 5 2 2 4 2 3 6 3" xfId="17791"/>
    <cellStyle name="표준 5 2 2 4 2 3 6 4" xfId="21953"/>
    <cellStyle name="표준 5 2 2 4 2 3 6 5" xfId="26051"/>
    <cellStyle name="표준 5 2 2 4 2 3 6 6" xfId="34262"/>
    <cellStyle name="표준 5 2 2 4 2 3 6 7" xfId="42455"/>
    <cellStyle name="표준 5 2 2 4 2 3 7" xfId="7391"/>
    <cellStyle name="표준 5 2 2 4 2 3 7 2" xfId="28099"/>
    <cellStyle name="표준 5 2 2 4 2 3 7 3" xfId="36310"/>
    <cellStyle name="표준 5 2 2 4 2 3 7 4" xfId="44503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2"/>
    <cellStyle name="표준 5 2 2 4 2 4 12" xfId="40535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8"/>
    <cellStyle name="표준 5 2 2 4 2 4 2 2 2 4" xfId="47191"/>
    <cellStyle name="표준 5 2 2 4 2 4 2 2 3" xfId="18431"/>
    <cellStyle name="표준 5 2 2 4 2 4 2 2 4" xfId="22593"/>
    <cellStyle name="표준 5 2 2 4 2 4 2 2 5" xfId="26691"/>
    <cellStyle name="표준 5 2 2 4 2 4 2 2 6" xfId="34902"/>
    <cellStyle name="표준 5 2 2 4 2 4 2 2 7" xfId="43095"/>
    <cellStyle name="표준 5 2 2 4 2 4 2 3" xfId="8031"/>
    <cellStyle name="표준 5 2 2 4 2 4 2 3 2" xfId="28739"/>
    <cellStyle name="표준 5 2 2 4 2 4 2 3 3" xfId="36950"/>
    <cellStyle name="표준 5 2 2 4 2 4 2 3 4" xfId="45143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4"/>
    <cellStyle name="표준 5 2 2 4 2 4 2 9" xfId="41047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10"/>
    <cellStyle name="표준 5 2 2 4 2 4 3 2 2 4" xfId="47703"/>
    <cellStyle name="표준 5 2 2 4 2 4 3 2 3" xfId="18943"/>
    <cellStyle name="표준 5 2 2 4 2 4 3 2 4" xfId="23105"/>
    <cellStyle name="표준 5 2 2 4 2 4 3 2 5" xfId="27203"/>
    <cellStyle name="표준 5 2 2 4 2 4 3 2 6" xfId="35414"/>
    <cellStyle name="표준 5 2 2 4 2 4 3 2 7" xfId="43607"/>
    <cellStyle name="표준 5 2 2 4 2 4 3 3" xfId="8543"/>
    <cellStyle name="표준 5 2 2 4 2 4 3 3 2" xfId="29251"/>
    <cellStyle name="표준 5 2 2 4 2 4 3 3 3" xfId="37462"/>
    <cellStyle name="표준 5 2 2 4 2 4 3 3 4" xfId="45655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6"/>
    <cellStyle name="표준 5 2 2 4 2 4 3 9" xfId="41559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2"/>
    <cellStyle name="표준 5 2 2 4 2 4 4 2 2 4" xfId="48215"/>
    <cellStyle name="표준 5 2 2 4 2 4 4 2 3" xfId="19455"/>
    <cellStyle name="표준 5 2 2 4 2 4 4 2 4" xfId="23617"/>
    <cellStyle name="표준 5 2 2 4 2 4 4 2 5" xfId="27715"/>
    <cellStyle name="표준 5 2 2 4 2 4 4 2 6" xfId="35926"/>
    <cellStyle name="표준 5 2 2 4 2 4 4 2 7" xfId="44119"/>
    <cellStyle name="표준 5 2 2 4 2 4 4 3" xfId="9055"/>
    <cellStyle name="표준 5 2 2 4 2 4 4 3 2" xfId="29763"/>
    <cellStyle name="표준 5 2 2 4 2 4 4 3 3" xfId="37974"/>
    <cellStyle name="표준 5 2 2 4 2 4 4 3 4" xfId="46167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8"/>
    <cellStyle name="표준 5 2 2 4 2 4 4 9" xfId="42071"/>
    <cellStyle name="표준 5 2 2 4 2 4 5" xfId="9567"/>
    <cellStyle name="표준 5 2 2 4 2 4 5 2" xfId="13679"/>
    <cellStyle name="표준 5 2 2 4 2 4 5 2 2" xfId="30275"/>
    <cellStyle name="표준 5 2 2 4 2 4 5 2 3" xfId="38486"/>
    <cellStyle name="표준 5 2 2 4 2 4 5 2 4" xfId="46679"/>
    <cellStyle name="표준 5 2 2 4 2 4 5 3" xfId="17919"/>
    <cellStyle name="표준 5 2 2 4 2 4 5 4" xfId="22081"/>
    <cellStyle name="표준 5 2 2 4 2 4 5 5" xfId="26179"/>
    <cellStyle name="표준 5 2 2 4 2 4 5 6" xfId="34390"/>
    <cellStyle name="표준 5 2 2 4 2 4 5 7" xfId="42583"/>
    <cellStyle name="표준 5 2 2 4 2 4 6" xfId="7519"/>
    <cellStyle name="표준 5 2 2 4 2 4 6 2" xfId="28227"/>
    <cellStyle name="표준 5 2 2 4 2 4 6 3" xfId="36438"/>
    <cellStyle name="표준 5 2 2 4 2 4 6 4" xfId="44631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2"/>
    <cellStyle name="표준 5 2 2 4 2 5 2 2 4" xfId="46935"/>
    <cellStyle name="표준 5 2 2 4 2 5 2 3" xfId="18175"/>
    <cellStyle name="표준 5 2 2 4 2 5 2 4" xfId="22337"/>
    <cellStyle name="표준 5 2 2 4 2 5 2 5" xfId="26435"/>
    <cellStyle name="표준 5 2 2 4 2 5 2 6" xfId="34646"/>
    <cellStyle name="표준 5 2 2 4 2 5 2 7" xfId="42839"/>
    <cellStyle name="표준 5 2 2 4 2 5 3" xfId="7775"/>
    <cellStyle name="표준 5 2 2 4 2 5 3 2" xfId="28483"/>
    <cellStyle name="표준 5 2 2 4 2 5 3 3" xfId="36694"/>
    <cellStyle name="표준 5 2 2 4 2 5 3 4" xfId="44887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8"/>
    <cellStyle name="표준 5 2 2 4 2 5 9" xfId="40791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4"/>
    <cellStyle name="표준 5 2 2 4 2 6 2 2 4" xfId="47447"/>
    <cellStyle name="표준 5 2 2 4 2 6 2 3" xfId="18687"/>
    <cellStyle name="표준 5 2 2 4 2 6 2 4" xfId="22849"/>
    <cellStyle name="표준 5 2 2 4 2 6 2 5" xfId="26947"/>
    <cellStyle name="표준 5 2 2 4 2 6 2 6" xfId="35158"/>
    <cellStyle name="표준 5 2 2 4 2 6 2 7" xfId="43351"/>
    <cellStyle name="표준 5 2 2 4 2 6 3" xfId="8287"/>
    <cellStyle name="표준 5 2 2 4 2 6 3 2" xfId="28995"/>
    <cellStyle name="표준 5 2 2 4 2 6 3 3" xfId="37206"/>
    <cellStyle name="표준 5 2 2 4 2 6 3 4" xfId="45399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10"/>
    <cellStyle name="표준 5 2 2 4 2 6 9" xfId="41303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6"/>
    <cellStyle name="표준 5 2 2 4 2 7 2 2 4" xfId="47959"/>
    <cellStyle name="표준 5 2 2 4 2 7 2 3" xfId="19199"/>
    <cellStyle name="표준 5 2 2 4 2 7 2 4" xfId="23361"/>
    <cellStyle name="표준 5 2 2 4 2 7 2 5" xfId="27459"/>
    <cellStyle name="표준 5 2 2 4 2 7 2 6" xfId="35670"/>
    <cellStyle name="표준 5 2 2 4 2 7 2 7" xfId="43863"/>
    <cellStyle name="표준 5 2 2 4 2 7 3" xfId="8799"/>
    <cellStyle name="표준 5 2 2 4 2 7 3 2" xfId="29507"/>
    <cellStyle name="표준 5 2 2 4 2 7 3 3" xfId="37718"/>
    <cellStyle name="표준 5 2 2 4 2 7 3 4" xfId="45911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2"/>
    <cellStyle name="표준 5 2 2 4 2 7 9" xfId="41815"/>
    <cellStyle name="표준 5 2 2 4 2 8" xfId="7036"/>
    <cellStyle name="표준 5 2 2 4 2 8 2" xfId="9311"/>
    <cellStyle name="표준 5 2 2 4 2 8 2 2" xfId="30019"/>
    <cellStyle name="표준 5 2 2 4 2 8 2 3" xfId="38230"/>
    <cellStyle name="표준 5 2 2 4 2 8 2 4" xfId="46423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4"/>
    <cellStyle name="표준 5 2 2 4 2 8 8" xfId="42327"/>
    <cellStyle name="표준 5 2 2 4 2 9" xfId="7144"/>
    <cellStyle name="표준 5 2 2 4 2 9 2" xfId="27971"/>
    <cellStyle name="표준 5 2 2 4 2 9 3" xfId="36182"/>
    <cellStyle name="표준 5 2 2 4 2 9 4" xfId="44375"/>
    <cellStyle name="표준 5 2 2 4 3" xfId="439"/>
    <cellStyle name="표준 5 2 2 4 3 10" xfId="15647"/>
    <cellStyle name="표준 5 2 2 4 3 11" xfId="19809"/>
    <cellStyle name="표준 5 2 2 4 3 12" xfId="23907"/>
    <cellStyle name="표준 5 2 2 4 3 13" xfId="32118"/>
    <cellStyle name="표준 5 2 2 4 3 14" xfId="40311"/>
    <cellStyle name="표준 5 2 2 4 3 2" xfId="567"/>
    <cellStyle name="표준 5 2 2 4 3 2 10" xfId="19937"/>
    <cellStyle name="표준 5 2 2 4 3 2 11" xfId="24035"/>
    <cellStyle name="표준 5 2 2 4 3 2 12" xfId="32246"/>
    <cellStyle name="표준 5 2 2 4 3 2 13" xfId="40439"/>
    <cellStyle name="표준 5 2 2 4 3 2 2" xfId="823"/>
    <cellStyle name="표준 5 2 2 4 3 2 2 10" xfId="24291"/>
    <cellStyle name="표준 5 2 2 4 3 2 2 11" xfId="32502"/>
    <cellStyle name="표준 5 2 2 4 3 2 2 12" xfId="40695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8"/>
    <cellStyle name="표준 5 2 2 4 3 2 2 2 2 2 4" xfId="47351"/>
    <cellStyle name="표준 5 2 2 4 3 2 2 2 2 3" xfId="18591"/>
    <cellStyle name="표준 5 2 2 4 3 2 2 2 2 4" xfId="22753"/>
    <cellStyle name="표준 5 2 2 4 3 2 2 2 2 5" xfId="26851"/>
    <cellStyle name="표준 5 2 2 4 3 2 2 2 2 6" xfId="35062"/>
    <cellStyle name="표준 5 2 2 4 3 2 2 2 2 7" xfId="43255"/>
    <cellStyle name="표준 5 2 2 4 3 2 2 2 3" xfId="8191"/>
    <cellStyle name="표준 5 2 2 4 3 2 2 2 3 2" xfId="28899"/>
    <cellStyle name="표준 5 2 2 4 3 2 2 2 3 3" xfId="37110"/>
    <cellStyle name="표준 5 2 2 4 3 2 2 2 3 4" xfId="45303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4"/>
    <cellStyle name="표준 5 2 2 4 3 2 2 2 9" xfId="41207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70"/>
    <cellStyle name="표준 5 2 2 4 3 2 2 3 2 2 4" xfId="47863"/>
    <cellStyle name="표준 5 2 2 4 3 2 2 3 2 3" xfId="19103"/>
    <cellStyle name="표준 5 2 2 4 3 2 2 3 2 4" xfId="23265"/>
    <cellStyle name="표준 5 2 2 4 3 2 2 3 2 5" xfId="27363"/>
    <cellStyle name="표준 5 2 2 4 3 2 2 3 2 6" xfId="35574"/>
    <cellStyle name="표준 5 2 2 4 3 2 2 3 2 7" xfId="43767"/>
    <cellStyle name="표준 5 2 2 4 3 2 2 3 3" xfId="8703"/>
    <cellStyle name="표준 5 2 2 4 3 2 2 3 3 2" xfId="29411"/>
    <cellStyle name="표준 5 2 2 4 3 2 2 3 3 3" xfId="37622"/>
    <cellStyle name="표준 5 2 2 4 3 2 2 3 3 4" xfId="45815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6"/>
    <cellStyle name="표준 5 2 2 4 3 2 2 3 9" xfId="41719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2"/>
    <cellStyle name="표준 5 2 2 4 3 2 2 4 2 2 4" xfId="48375"/>
    <cellStyle name="표준 5 2 2 4 3 2 2 4 2 3" xfId="19615"/>
    <cellStyle name="표준 5 2 2 4 3 2 2 4 2 4" xfId="23777"/>
    <cellStyle name="표준 5 2 2 4 3 2 2 4 2 5" xfId="27875"/>
    <cellStyle name="표준 5 2 2 4 3 2 2 4 2 6" xfId="36086"/>
    <cellStyle name="표준 5 2 2 4 3 2 2 4 2 7" xfId="44279"/>
    <cellStyle name="표준 5 2 2 4 3 2 2 4 3" xfId="9215"/>
    <cellStyle name="표준 5 2 2 4 3 2 2 4 3 2" xfId="29923"/>
    <cellStyle name="표준 5 2 2 4 3 2 2 4 3 3" xfId="38134"/>
    <cellStyle name="표준 5 2 2 4 3 2 2 4 3 4" xfId="46327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8"/>
    <cellStyle name="표준 5 2 2 4 3 2 2 4 9" xfId="42231"/>
    <cellStyle name="표준 5 2 2 4 3 2 2 5" xfId="9727"/>
    <cellStyle name="표준 5 2 2 4 3 2 2 5 2" xfId="13839"/>
    <cellStyle name="표준 5 2 2 4 3 2 2 5 2 2" xfId="30435"/>
    <cellStyle name="표준 5 2 2 4 3 2 2 5 2 3" xfId="38646"/>
    <cellStyle name="표준 5 2 2 4 3 2 2 5 2 4" xfId="46839"/>
    <cellStyle name="표준 5 2 2 4 3 2 2 5 3" xfId="18079"/>
    <cellStyle name="표준 5 2 2 4 3 2 2 5 4" xfId="22241"/>
    <cellStyle name="표준 5 2 2 4 3 2 2 5 5" xfId="26339"/>
    <cellStyle name="표준 5 2 2 4 3 2 2 5 6" xfId="34550"/>
    <cellStyle name="표준 5 2 2 4 3 2 2 5 7" xfId="42743"/>
    <cellStyle name="표준 5 2 2 4 3 2 2 6" xfId="7679"/>
    <cellStyle name="표준 5 2 2 4 3 2 2 6 2" xfId="28387"/>
    <cellStyle name="표준 5 2 2 4 3 2 2 6 3" xfId="36598"/>
    <cellStyle name="표준 5 2 2 4 3 2 2 6 4" xfId="44791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2"/>
    <cellStyle name="표준 5 2 2 4 3 2 3 2 2 4" xfId="47095"/>
    <cellStyle name="표준 5 2 2 4 3 2 3 2 3" xfId="18335"/>
    <cellStyle name="표준 5 2 2 4 3 2 3 2 4" xfId="22497"/>
    <cellStyle name="표준 5 2 2 4 3 2 3 2 5" xfId="26595"/>
    <cellStyle name="표준 5 2 2 4 3 2 3 2 6" xfId="34806"/>
    <cellStyle name="표준 5 2 2 4 3 2 3 2 7" xfId="42999"/>
    <cellStyle name="표준 5 2 2 4 3 2 3 3" xfId="7935"/>
    <cellStyle name="표준 5 2 2 4 3 2 3 3 2" xfId="28643"/>
    <cellStyle name="표준 5 2 2 4 3 2 3 3 3" xfId="36854"/>
    <cellStyle name="표준 5 2 2 4 3 2 3 3 4" xfId="45047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8"/>
    <cellStyle name="표준 5 2 2 4 3 2 3 9" xfId="40951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4"/>
    <cellStyle name="표준 5 2 2 4 3 2 4 2 2 4" xfId="47607"/>
    <cellStyle name="표준 5 2 2 4 3 2 4 2 3" xfId="18847"/>
    <cellStyle name="표준 5 2 2 4 3 2 4 2 4" xfId="23009"/>
    <cellStyle name="표준 5 2 2 4 3 2 4 2 5" xfId="27107"/>
    <cellStyle name="표준 5 2 2 4 3 2 4 2 6" xfId="35318"/>
    <cellStyle name="표준 5 2 2 4 3 2 4 2 7" xfId="43511"/>
    <cellStyle name="표준 5 2 2 4 3 2 4 3" xfId="8447"/>
    <cellStyle name="표준 5 2 2 4 3 2 4 3 2" xfId="29155"/>
    <cellStyle name="표준 5 2 2 4 3 2 4 3 3" xfId="37366"/>
    <cellStyle name="표준 5 2 2 4 3 2 4 3 4" xfId="45559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70"/>
    <cellStyle name="표준 5 2 2 4 3 2 4 9" xfId="41463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6"/>
    <cellStyle name="표준 5 2 2 4 3 2 5 2 2 4" xfId="48119"/>
    <cellStyle name="표준 5 2 2 4 3 2 5 2 3" xfId="19359"/>
    <cellStyle name="표준 5 2 2 4 3 2 5 2 4" xfId="23521"/>
    <cellStyle name="표준 5 2 2 4 3 2 5 2 5" xfId="27619"/>
    <cellStyle name="표준 5 2 2 4 3 2 5 2 6" xfId="35830"/>
    <cellStyle name="표준 5 2 2 4 3 2 5 2 7" xfId="44023"/>
    <cellStyle name="표준 5 2 2 4 3 2 5 3" xfId="8959"/>
    <cellStyle name="표준 5 2 2 4 3 2 5 3 2" xfId="29667"/>
    <cellStyle name="표준 5 2 2 4 3 2 5 3 3" xfId="37878"/>
    <cellStyle name="표준 5 2 2 4 3 2 5 3 4" xfId="46071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2"/>
    <cellStyle name="표준 5 2 2 4 3 2 5 9" xfId="41975"/>
    <cellStyle name="표준 5 2 2 4 3 2 6" xfId="9471"/>
    <cellStyle name="표준 5 2 2 4 3 2 6 2" xfId="13583"/>
    <cellStyle name="표준 5 2 2 4 3 2 6 2 2" xfId="30179"/>
    <cellStyle name="표준 5 2 2 4 3 2 6 2 3" xfId="38390"/>
    <cellStyle name="표준 5 2 2 4 3 2 6 2 4" xfId="46583"/>
    <cellStyle name="표준 5 2 2 4 3 2 6 3" xfId="17823"/>
    <cellStyle name="표준 5 2 2 4 3 2 6 4" xfId="21985"/>
    <cellStyle name="표준 5 2 2 4 3 2 6 5" xfId="26083"/>
    <cellStyle name="표준 5 2 2 4 3 2 6 6" xfId="34294"/>
    <cellStyle name="표준 5 2 2 4 3 2 6 7" xfId="42487"/>
    <cellStyle name="표준 5 2 2 4 3 2 7" xfId="7423"/>
    <cellStyle name="표준 5 2 2 4 3 2 7 2" xfId="28131"/>
    <cellStyle name="표준 5 2 2 4 3 2 7 3" xfId="36342"/>
    <cellStyle name="표준 5 2 2 4 3 2 7 4" xfId="44535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4"/>
    <cellStyle name="표준 5 2 2 4 3 3 12" xfId="40567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30"/>
    <cellStyle name="표준 5 2 2 4 3 3 2 2 2 4" xfId="47223"/>
    <cellStyle name="표준 5 2 2 4 3 3 2 2 3" xfId="18463"/>
    <cellStyle name="표준 5 2 2 4 3 3 2 2 4" xfId="22625"/>
    <cellStyle name="표준 5 2 2 4 3 3 2 2 5" xfId="26723"/>
    <cellStyle name="표준 5 2 2 4 3 3 2 2 6" xfId="34934"/>
    <cellStyle name="표준 5 2 2 4 3 3 2 2 7" xfId="43127"/>
    <cellStyle name="표준 5 2 2 4 3 3 2 3" xfId="8063"/>
    <cellStyle name="표준 5 2 2 4 3 3 2 3 2" xfId="28771"/>
    <cellStyle name="표준 5 2 2 4 3 3 2 3 3" xfId="36982"/>
    <cellStyle name="표준 5 2 2 4 3 3 2 3 4" xfId="45175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6"/>
    <cellStyle name="표준 5 2 2 4 3 3 2 9" xfId="41079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2"/>
    <cellStyle name="표준 5 2 2 4 3 3 3 2 2 4" xfId="47735"/>
    <cellStyle name="표준 5 2 2 4 3 3 3 2 3" xfId="18975"/>
    <cellStyle name="표준 5 2 2 4 3 3 3 2 4" xfId="23137"/>
    <cellStyle name="표준 5 2 2 4 3 3 3 2 5" xfId="27235"/>
    <cellStyle name="표준 5 2 2 4 3 3 3 2 6" xfId="35446"/>
    <cellStyle name="표준 5 2 2 4 3 3 3 2 7" xfId="43639"/>
    <cellStyle name="표준 5 2 2 4 3 3 3 3" xfId="8575"/>
    <cellStyle name="표준 5 2 2 4 3 3 3 3 2" xfId="29283"/>
    <cellStyle name="표준 5 2 2 4 3 3 3 3 3" xfId="37494"/>
    <cellStyle name="표준 5 2 2 4 3 3 3 3 4" xfId="45687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8"/>
    <cellStyle name="표준 5 2 2 4 3 3 3 9" xfId="41591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4"/>
    <cellStyle name="표준 5 2 2 4 3 3 4 2 2 4" xfId="48247"/>
    <cellStyle name="표준 5 2 2 4 3 3 4 2 3" xfId="19487"/>
    <cellStyle name="표준 5 2 2 4 3 3 4 2 4" xfId="23649"/>
    <cellStyle name="표준 5 2 2 4 3 3 4 2 5" xfId="27747"/>
    <cellStyle name="표준 5 2 2 4 3 3 4 2 6" xfId="35958"/>
    <cellStyle name="표준 5 2 2 4 3 3 4 2 7" xfId="44151"/>
    <cellStyle name="표준 5 2 2 4 3 3 4 3" xfId="9087"/>
    <cellStyle name="표준 5 2 2 4 3 3 4 3 2" xfId="29795"/>
    <cellStyle name="표준 5 2 2 4 3 3 4 3 3" xfId="38006"/>
    <cellStyle name="표준 5 2 2 4 3 3 4 3 4" xfId="46199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10"/>
    <cellStyle name="표준 5 2 2 4 3 3 4 9" xfId="42103"/>
    <cellStyle name="표준 5 2 2 4 3 3 5" xfId="9599"/>
    <cellStyle name="표준 5 2 2 4 3 3 5 2" xfId="13711"/>
    <cellStyle name="표준 5 2 2 4 3 3 5 2 2" xfId="30307"/>
    <cellStyle name="표준 5 2 2 4 3 3 5 2 3" xfId="38518"/>
    <cellStyle name="표준 5 2 2 4 3 3 5 2 4" xfId="46711"/>
    <cellStyle name="표준 5 2 2 4 3 3 5 3" xfId="17951"/>
    <cellStyle name="표준 5 2 2 4 3 3 5 4" xfId="22113"/>
    <cellStyle name="표준 5 2 2 4 3 3 5 5" xfId="26211"/>
    <cellStyle name="표준 5 2 2 4 3 3 5 6" xfId="34422"/>
    <cellStyle name="표준 5 2 2 4 3 3 5 7" xfId="42615"/>
    <cellStyle name="표준 5 2 2 4 3 3 6" xfId="7551"/>
    <cellStyle name="표준 5 2 2 4 3 3 6 2" xfId="28259"/>
    <cellStyle name="표준 5 2 2 4 3 3 6 3" xfId="36470"/>
    <cellStyle name="표준 5 2 2 4 3 3 6 4" xfId="44663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4"/>
    <cellStyle name="표준 5 2 2 4 3 4 2 2 4" xfId="46967"/>
    <cellStyle name="표준 5 2 2 4 3 4 2 3" xfId="18207"/>
    <cellStyle name="표준 5 2 2 4 3 4 2 4" xfId="22369"/>
    <cellStyle name="표준 5 2 2 4 3 4 2 5" xfId="26467"/>
    <cellStyle name="표준 5 2 2 4 3 4 2 6" xfId="34678"/>
    <cellStyle name="표준 5 2 2 4 3 4 2 7" xfId="42871"/>
    <cellStyle name="표준 5 2 2 4 3 4 3" xfId="7807"/>
    <cellStyle name="표준 5 2 2 4 3 4 3 2" xfId="28515"/>
    <cellStyle name="표준 5 2 2 4 3 4 3 3" xfId="36726"/>
    <cellStyle name="표준 5 2 2 4 3 4 3 4" xfId="44919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30"/>
    <cellStyle name="표준 5 2 2 4 3 4 9" xfId="40823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6"/>
    <cellStyle name="표준 5 2 2 4 3 5 2 2 4" xfId="47479"/>
    <cellStyle name="표준 5 2 2 4 3 5 2 3" xfId="18719"/>
    <cellStyle name="표준 5 2 2 4 3 5 2 4" xfId="22881"/>
    <cellStyle name="표준 5 2 2 4 3 5 2 5" xfId="26979"/>
    <cellStyle name="표준 5 2 2 4 3 5 2 6" xfId="35190"/>
    <cellStyle name="표준 5 2 2 4 3 5 2 7" xfId="43383"/>
    <cellStyle name="표준 5 2 2 4 3 5 3" xfId="8319"/>
    <cellStyle name="표준 5 2 2 4 3 5 3 2" xfId="29027"/>
    <cellStyle name="표준 5 2 2 4 3 5 3 3" xfId="37238"/>
    <cellStyle name="표준 5 2 2 4 3 5 3 4" xfId="45431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2"/>
    <cellStyle name="표준 5 2 2 4 3 5 9" xfId="41335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8"/>
    <cellStyle name="표준 5 2 2 4 3 6 2 2 4" xfId="47991"/>
    <cellStyle name="표준 5 2 2 4 3 6 2 3" xfId="19231"/>
    <cellStyle name="표준 5 2 2 4 3 6 2 4" xfId="23393"/>
    <cellStyle name="표준 5 2 2 4 3 6 2 5" xfId="27491"/>
    <cellStyle name="표준 5 2 2 4 3 6 2 6" xfId="35702"/>
    <cellStyle name="표준 5 2 2 4 3 6 2 7" xfId="43895"/>
    <cellStyle name="표준 5 2 2 4 3 6 3" xfId="8831"/>
    <cellStyle name="표준 5 2 2 4 3 6 3 2" xfId="29539"/>
    <cellStyle name="표준 5 2 2 4 3 6 3 3" xfId="37750"/>
    <cellStyle name="표준 5 2 2 4 3 6 3 4" xfId="45943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4"/>
    <cellStyle name="표준 5 2 2 4 3 6 9" xfId="41847"/>
    <cellStyle name="표준 5 2 2 4 3 7" xfId="9343"/>
    <cellStyle name="표준 5 2 2 4 3 7 2" xfId="13455"/>
    <cellStyle name="표준 5 2 2 4 3 7 2 2" xfId="30051"/>
    <cellStyle name="표준 5 2 2 4 3 7 2 3" xfId="38262"/>
    <cellStyle name="표준 5 2 2 4 3 7 2 4" xfId="46455"/>
    <cellStyle name="표준 5 2 2 4 3 7 3" xfId="17695"/>
    <cellStyle name="표준 5 2 2 4 3 7 4" xfId="21857"/>
    <cellStyle name="표준 5 2 2 4 3 7 5" xfId="25955"/>
    <cellStyle name="표준 5 2 2 4 3 7 6" xfId="34166"/>
    <cellStyle name="표준 5 2 2 4 3 7 7" xfId="42359"/>
    <cellStyle name="표준 5 2 2 4 3 8" xfId="7295"/>
    <cellStyle name="표준 5 2 2 4 3 8 2" xfId="28003"/>
    <cellStyle name="표준 5 2 2 4 3 8 3" xfId="36214"/>
    <cellStyle name="표준 5 2 2 4 3 8 4" xfId="44407"/>
    <cellStyle name="표준 5 2 2 4 3 9" xfId="11407"/>
    <cellStyle name="표준 5 2 2 4 4" xfId="503"/>
    <cellStyle name="표준 5 2 2 4 4 10" xfId="19873"/>
    <cellStyle name="표준 5 2 2 4 4 11" xfId="23971"/>
    <cellStyle name="표준 5 2 2 4 4 12" xfId="32182"/>
    <cellStyle name="표준 5 2 2 4 4 13" xfId="40375"/>
    <cellStyle name="표준 5 2 2 4 4 2" xfId="759"/>
    <cellStyle name="표준 5 2 2 4 4 2 10" xfId="24227"/>
    <cellStyle name="표준 5 2 2 4 4 2 11" xfId="32438"/>
    <cellStyle name="표준 5 2 2 4 4 2 12" xfId="40631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4"/>
    <cellStyle name="표준 5 2 2 4 4 2 2 2 2 4" xfId="47287"/>
    <cellStyle name="표준 5 2 2 4 4 2 2 2 3" xfId="18527"/>
    <cellStyle name="표준 5 2 2 4 4 2 2 2 4" xfId="22689"/>
    <cellStyle name="표준 5 2 2 4 4 2 2 2 5" xfId="26787"/>
    <cellStyle name="표준 5 2 2 4 4 2 2 2 6" xfId="34998"/>
    <cellStyle name="표준 5 2 2 4 4 2 2 2 7" xfId="43191"/>
    <cellStyle name="표준 5 2 2 4 4 2 2 3" xfId="8127"/>
    <cellStyle name="표준 5 2 2 4 4 2 2 3 2" xfId="28835"/>
    <cellStyle name="표준 5 2 2 4 4 2 2 3 3" xfId="37046"/>
    <cellStyle name="표준 5 2 2 4 4 2 2 3 4" xfId="45239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50"/>
    <cellStyle name="표준 5 2 2 4 4 2 2 9" xfId="41143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6"/>
    <cellStyle name="표준 5 2 2 4 4 2 3 2 2 4" xfId="47799"/>
    <cellStyle name="표준 5 2 2 4 4 2 3 2 3" xfId="19039"/>
    <cellStyle name="표준 5 2 2 4 4 2 3 2 4" xfId="23201"/>
    <cellStyle name="표준 5 2 2 4 4 2 3 2 5" xfId="27299"/>
    <cellStyle name="표준 5 2 2 4 4 2 3 2 6" xfId="35510"/>
    <cellStyle name="표준 5 2 2 4 4 2 3 2 7" xfId="43703"/>
    <cellStyle name="표준 5 2 2 4 4 2 3 3" xfId="8639"/>
    <cellStyle name="표준 5 2 2 4 4 2 3 3 2" xfId="29347"/>
    <cellStyle name="표준 5 2 2 4 4 2 3 3 3" xfId="37558"/>
    <cellStyle name="표준 5 2 2 4 4 2 3 3 4" xfId="45751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2"/>
    <cellStyle name="표준 5 2 2 4 4 2 3 9" xfId="41655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8"/>
    <cellStyle name="표준 5 2 2 4 4 2 4 2 2 4" xfId="48311"/>
    <cellStyle name="표준 5 2 2 4 4 2 4 2 3" xfId="19551"/>
    <cellStyle name="표준 5 2 2 4 4 2 4 2 4" xfId="23713"/>
    <cellStyle name="표준 5 2 2 4 4 2 4 2 5" xfId="27811"/>
    <cellStyle name="표준 5 2 2 4 4 2 4 2 6" xfId="36022"/>
    <cellStyle name="표준 5 2 2 4 4 2 4 2 7" xfId="44215"/>
    <cellStyle name="표준 5 2 2 4 4 2 4 3" xfId="9151"/>
    <cellStyle name="표준 5 2 2 4 4 2 4 3 2" xfId="29859"/>
    <cellStyle name="표준 5 2 2 4 4 2 4 3 3" xfId="38070"/>
    <cellStyle name="표준 5 2 2 4 4 2 4 3 4" xfId="46263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4"/>
    <cellStyle name="표준 5 2 2 4 4 2 4 9" xfId="42167"/>
    <cellStyle name="표준 5 2 2 4 4 2 5" xfId="9663"/>
    <cellStyle name="표준 5 2 2 4 4 2 5 2" xfId="13775"/>
    <cellStyle name="표준 5 2 2 4 4 2 5 2 2" xfId="30371"/>
    <cellStyle name="표준 5 2 2 4 4 2 5 2 3" xfId="38582"/>
    <cellStyle name="표준 5 2 2 4 4 2 5 2 4" xfId="46775"/>
    <cellStyle name="표준 5 2 2 4 4 2 5 3" xfId="18015"/>
    <cellStyle name="표준 5 2 2 4 4 2 5 4" xfId="22177"/>
    <cellStyle name="표준 5 2 2 4 4 2 5 5" xfId="26275"/>
    <cellStyle name="표준 5 2 2 4 4 2 5 6" xfId="34486"/>
    <cellStyle name="표준 5 2 2 4 4 2 5 7" xfId="42679"/>
    <cellStyle name="표준 5 2 2 4 4 2 6" xfId="7615"/>
    <cellStyle name="표준 5 2 2 4 4 2 6 2" xfId="28323"/>
    <cellStyle name="표준 5 2 2 4 4 2 6 3" xfId="36534"/>
    <cellStyle name="표준 5 2 2 4 4 2 6 4" xfId="44727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8"/>
    <cellStyle name="표준 5 2 2 4 4 3 2 2 4" xfId="47031"/>
    <cellStyle name="표준 5 2 2 4 4 3 2 3" xfId="18271"/>
    <cellStyle name="표준 5 2 2 4 4 3 2 4" xfId="22433"/>
    <cellStyle name="표준 5 2 2 4 4 3 2 5" xfId="26531"/>
    <cellStyle name="표준 5 2 2 4 4 3 2 6" xfId="34742"/>
    <cellStyle name="표준 5 2 2 4 4 3 2 7" xfId="42935"/>
    <cellStyle name="표준 5 2 2 4 4 3 3" xfId="7871"/>
    <cellStyle name="표준 5 2 2 4 4 3 3 2" xfId="28579"/>
    <cellStyle name="표준 5 2 2 4 4 3 3 3" xfId="36790"/>
    <cellStyle name="표준 5 2 2 4 4 3 3 4" xfId="44983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4"/>
    <cellStyle name="표준 5 2 2 4 4 3 9" xfId="40887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50"/>
    <cellStyle name="표준 5 2 2 4 4 4 2 2 4" xfId="47543"/>
    <cellStyle name="표준 5 2 2 4 4 4 2 3" xfId="18783"/>
    <cellStyle name="표준 5 2 2 4 4 4 2 4" xfId="22945"/>
    <cellStyle name="표준 5 2 2 4 4 4 2 5" xfId="27043"/>
    <cellStyle name="표준 5 2 2 4 4 4 2 6" xfId="35254"/>
    <cellStyle name="표준 5 2 2 4 4 4 2 7" xfId="43447"/>
    <cellStyle name="표준 5 2 2 4 4 4 3" xfId="8383"/>
    <cellStyle name="표준 5 2 2 4 4 4 3 2" xfId="29091"/>
    <cellStyle name="표준 5 2 2 4 4 4 3 3" xfId="37302"/>
    <cellStyle name="표준 5 2 2 4 4 4 3 4" xfId="45495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6"/>
    <cellStyle name="표준 5 2 2 4 4 4 9" xfId="41399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2"/>
    <cellStyle name="표준 5 2 2 4 4 5 2 2 4" xfId="48055"/>
    <cellStyle name="표준 5 2 2 4 4 5 2 3" xfId="19295"/>
    <cellStyle name="표준 5 2 2 4 4 5 2 4" xfId="23457"/>
    <cellStyle name="표준 5 2 2 4 4 5 2 5" xfId="27555"/>
    <cellStyle name="표준 5 2 2 4 4 5 2 6" xfId="35766"/>
    <cellStyle name="표준 5 2 2 4 4 5 2 7" xfId="43959"/>
    <cellStyle name="표준 5 2 2 4 4 5 3" xfId="8895"/>
    <cellStyle name="표준 5 2 2 4 4 5 3 2" xfId="29603"/>
    <cellStyle name="표준 5 2 2 4 4 5 3 3" xfId="37814"/>
    <cellStyle name="표준 5 2 2 4 4 5 3 4" xfId="46007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8"/>
    <cellStyle name="표준 5 2 2 4 4 5 9" xfId="41911"/>
    <cellStyle name="표준 5 2 2 4 4 6" xfId="9407"/>
    <cellStyle name="표준 5 2 2 4 4 6 2" xfId="13519"/>
    <cellStyle name="표준 5 2 2 4 4 6 2 2" xfId="30115"/>
    <cellStyle name="표준 5 2 2 4 4 6 2 3" xfId="38326"/>
    <cellStyle name="표준 5 2 2 4 4 6 2 4" xfId="46519"/>
    <cellStyle name="표준 5 2 2 4 4 6 3" xfId="17759"/>
    <cellStyle name="표준 5 2 2 4 4 6 4" xfId="21921"/>
    <cellStyle name="표준 5 2 2 4 4 6 5" xfId="26019"/>
    <cellStyle name="표준 5 2 2 4 4 6 6" xfId="34230"/>
    <cellStyle name="표준 5 2 2 4 4 6 7" xfId="42423"/>
    <cellStyle name="표준 5 2 2 4 4 7" xfId="7359"/>
    <cellStyle name="표준 5 2 2 4 4 7 2" xfId="28067"/>
    <cellStyle name="표준 5 2 2 4 4 7 3" xfId="36278"/>
    <cellStyle name="표준 5 2 2 4 4 7 4" xfId="44471"/>
    <cellStyle name="표준 5 2 2 4 4 8" xfId="11471"/>
    <cellStyle name="표준 5 2 2 4 4 9" xfId="15711"/>
    <cellStyle name="표준 5 2 2 4 5" xfId="631"/>
    <cellStyle name="표준 5 2 2 4 5 10" xfId="24099"/>
    <cellStyle name="표준 5 2 2 4 5 11" xfId="32310"/>
    <cellStyle name="표준 5 2 2 4 5 12" xfId="40503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6"/>
    <cellStyle name="표준 5 2 2 4 5 2 2 2 4" xfId="47159"/>
    <cellStyle name="표준 5 2 2 4 5 2 2 3" xfId="18399"/>
    <cellStyle name="표준 5 2 2 4 5 2 2 4" xfId="22561"/>
    <cellStyle name="표준 5 2 2 4 5 2 2 5" xfId="26659"/>
    <cellStyle name="표준 5 2 2 4 5 2 2 6" xfId="34870"/>
    <cellStyle name="표준 5 2 2 4 5 2 2 7" xfId="43063"/>
    <cellStyle name="표준 5 2 2 4 5 2 3" xfId="7999"/>
    <cellStyle name="표준 5 2 2 4 5 2 3 2" xfId="28707"/>
    <cellStyle name="표준 5 2 2 4 5 2 3 3" xfId="36918"/>
    <cellStyle name="표준 5 2 2 4 5 2 3 4" xfId="45111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2"/>
    <cellStyle name="표준 5 2 2 4 5 2 9" xfId="41015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8"/>
    <cellStyle name="표준 5 2 2 4 5 3 2 2 4" xfId="47671"/>
    <cellStyle name="표준 5 2 2 4 5 3 2 3" xfId="18911"/>
    <cellStyle name="표준 5 2 2 4 5 3 2 4" xfId="23073"/>
    <cellStyle name="표준 5 2 2 4 5 3 2 5" xfId="27171"/>
    <cellStyle name="표준 5 2 2 4 5 3 2 6" xfId="35382"/>
    <cellStyle name="표준 5 2 2 4 5 3 2 7" xfId="43575"/>
    <cellStyle name="표준 5 2 2 4 5 3 3" xfId="8511"/>
    <cellStyle name="표준 5 2 2 4 5 3 3 2" xfId="29219"/>
    <cellStyle name="표준 5 2 2 4 5 3 3 3" xfId="37430"/>
    <cellStyle name="표준 5 2 2 4 5 3 3 4" xfId="45623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4"/>
    <cellStyle name="표준 5 2 2 4 5 3 9" xfId="41527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90"/>
    <cellStyle name="표준 5 2 2 4 5 4 2 2 4" xfId="48183"/>
    <cellStyle name="표준 5 2 2 4 5 4 2 3" xfId="19423"/>
    <cellStyle name="표준 5 2 2 4 5 4 2 4" xfId="23585"/>
    <cellStyle name="표준 5 2 2 4 5 4 2 5" xfId="27683"/>
    <cellStyle name="표준 5 2 2 4 5 4 2 6" xfId="35894"/>
    <cellStyle name="표준 5 2 2 4 5 4 2 7" xfId="44087"/>
    <cellStyle name="표준 5 2 2 4 5 4 3" xfId="9023"/>
    <cellStyle name="표준 5 2 2 4 5 4 3 2" xfId="29731"/>
    <cellStyle name="표준 5 2 2 4 5 4 3 3" xfId="37942"/>
    <cellStyle name="표준 5 2 2 4 5 4 3 4" xfId="46135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6"/>
    <cellStyle name="표준 5 2 2 4 5 4 9" xfId="42039"/>
    <cellStyle name="표준 5 2 2 4 5 5" xfId="9535"/>
    <cellStyle name="표준 5 2 2 4 5 5 2" xfId="13647"/>
    <cellStyle name="표준 5 2 2 4 5 5 2 2" xfId="30243"/>
    <cellStyle name="표준 5 2 2 4 5 5 2 3" xfId="38454"/>
    <cellStyle name="표준 5 2 2 4 5 5 2 4" xfId="46647"/>
    <cellStyle name="표준 5 2 2 4 5 5 3" xfId="17887"/>
    <cellStyle name="표준 5 2 2 4 5 5 4" xfId="22049"/>
    <cellStyle name="표준 5 2 2 4 5 5 5" xfId="26147"/>
    <cellStyle name="표준 5 2 2 4 5 5 6" xfId="34358"/>
    <cellStyle name="표준 5 2 2 4 5 5 7" xfId="42551"/>
    <cellStyle name="표준 5 2 2 4 5 6" xfId="7487"/>
    <cellStyle name="표준 5 2 2 4 5 6 2" xfId="28195"/>
    <cellStyle name="표준 5 2 2 4 5 6 3" xfId="36406"/>
    <cellStyle name="표준 5 2 2 4 5 6 4" xfId="44599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10"/>
    <cellStyle name="표준 5 2 2 4 6 2 2 4" xfId="46903"/>
    <cellStyle name="표준 5 2 2 4 6 2 3" xfId="18143"/>
    <cellStyle name="표준 5 2 2 4 6 2 4" xfId="22305"/>
    <cellStyle name="표준 5 2 2 4 6 2 5" xfId="26403"/>
    <cellStyle name="표준 5 2 2 4 6 2 6" xfId="34614"/>
    <cellStyle name="표준 5 2 2 4 6 2 7" xfId="42807"/>
    <cellStyle name="표준 5 2 2 4 6 3" xfId="7743"/>
    <cellStyle name="표준 5 2 2 4 6 3 2" xfId="28451"/>
    <cellStyle name="표준 5 2 2 4 6 3 3" xfId="36662"/>
    <cellStyle name="표준 5 2 2 4 6 3 4" xfId="44855"/>
    <cellStyle name="표준 5 2 2 4 6 4" xfId="11855"/>
    <cellStyle name="표준 5 2 2 4 6 5" xfId="16095"/>
    <cellStyle name="표준 5 2 2 4 6 6" xfId="20257"/>
    <cellStyle name="표준 5 2 2 4 6 7" xfId="24355"/>
    <cellStyle name="표준 5 2 2 4 6 8" xfId="32566"/>
    <cellStyle name="표준 5 2 2 4 6 9" xfId="40759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2"/>
    <cellStyle name="표준 5 2 2 4 7 2 2 4" xfId="47415"/>
    <cellStyle name="표준 5 2 2 4 7 2 3" xfId="18655"/>
    <cellStyle name="표준 5 2 2 4 7 2 4" xfId="22817"/>
    <cellStyle name="표준 5 2 2 4 7 2 5" xfId="26915"/>
    <cellStyle name="표준 5 2 2 4 7 2 6" xfId="35126"/>
    <cellStyle name="표준 5 2 2 4 7 2 7" xfId="43319"/>
    <cellStyle name="표준 5 2 2 4 7 3" xfId="8255"/>
    <cellStyle name="표준 5 2 2 4 7 3 2" xfId="28963"/>
    <cellStyle name="표준 5 2 2 4 7 3 3" xfId="37174"/>
    <cellStyle name="표준 5 2 2 4 7 3 4" xfId="45367"/>
    <cellStyle name="표준 5 2 2 4 7 4" xfId="12367"/>
    <cellStyle name="표준 5 2 2 4 7 5" xfId="16607"/>
    <cellStyle name="표준 5 2 2 4 7 6" xfId="20769"/>
    <cellStyle name="표준 5 2 2 4 7 7" xfId="24867"/>
    <cellStyle name="표준 5 2 2 4 7 8" xfId="33078"/>
    <cellStyle name="표준 5 2 2 4 7 9" xfId="41271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4"/>
    <cellStyle name="표준 5 2 2 4 8 2 2 4" xfId="47927"/>
    <cellStyle name="표준 5 2 2 4 8 2 3" xfId="19167"/>
    <cellStyle name="표준 5 2 2 4 8 2 4" xfId="23329"/>
    <cellStyle name="표준 5 2 2 4 8 2 5" xfId="27427"/>
    <cellStyle name="표준 5 2 2 4 8 2 6" xfId="35638"/>
    <cellStyle name="표준 5 2 2 4 8 2 7" xfId="43831"/>
    <cellStyle name="표준 5 2 2 4 8 3" xfId="8767"/>
    <cellStyle name="표준 5 2 2 4 8 3 2" xfId="29475"/>
    <cellStyle name="표준 5 2 2 4 8 3 3" xfId="37686"/>
    <cellStyle name="표준 5 2 2 4 8 3 4" xfId="45879"/>
    <cellStyle name="표준 5 2 2 4 8 4" xfId="12879"/>
    <cellStyle name="표준 5 2 2 4 8 5" xfId="17119"/>
    <cellStyle name="표준 5 2 2 4 8 6" xfId="21281"/>
    <cellStyle name="표준 5 2 2 4 8 7" xfId="25379"/>
    <cellStyle name="표준 5 2 2 4 8 8" xfId="33590"/>
    <cellStyle name="표준 5 2 2 4 8 9" xfId="41783"/>
    <cellStyle name="표준 5 2 2 4 9" xfId="6968"/>
    <cellStyle name="표준 5 2 2 4 9 2" xfId="9279"/>
    <cellStyle name="표준 5 2 2 4 9 2 2" xfId="29987"/>
    <cellStyle name="표준 5 2 2 4 9 2 3" xfId="38198"/>
    <cellStyle name="표준 5 2 2 4 9 2 4" xfId="46391"/>
    <cellStyle name="표준 5 2 2 4 9 3" xfId="13391"/>
    <cellStyle name="표준 5 2 2 4 9 4" xfId="17631"/>
    <cellStyle name="표준 5 2 2 4 9 5" xfId="21793"/>
    <cellStyle name="표준 5 2 2 4 9 6" xfId="25891"/>
    <cellStyle name="표준 5 2 2 4 9 7" xfId="34102"/>
    <cellStyle name="표준 5 2 2 4 9 8" xfId="4229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70"/>
    <cellStyle name="표준 5 2 2 5 18" xfId="40263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4"/>
    <cellStyle name="표준 5 2 2 5 2 16" xfId="40327"/>
    <cellStyle name="표준 5 2 2 5 2 2" xfId="583"/>
    <cellStyle name="표준 5 2 2 5 2 2 10" xfId="19953"/>
    <cellStyle name="표준 5 2 2 5 2 2 11" xfId="24051"/>
    <cellStyle name="표준 5 2 2 5 2 2 12" xfId="32262"/>
    <cellStyle name="표준 5 2 2 5 2 2 13" xfId="40455"/>
    <cellStyle name="표준 5 2 2 5 2 2 2" xfId="839"/>
    <cellStyle name="표준 5 2 2 5 2 2 2 10" xfId="24307"/>
    <cellStyle name="표준 5 2 2 5 2 2 2 11" xfId="32518"/>
    <cellStyle name="표준 5 2 2 5 2 2 2 12" xfId="40711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4"/>
    <cellStyle name="표준 5 2 2 5 2 2 2 2 2 2 4" xfId="47367"/>
    <cellStyle name="표준 5 2 2 5 2 2 2 2 2 3" xfId="18607"/>
    <cellStyle name="표준 5 2 2 5 2 2 2 2 2 4" xfId="22769"/>
    <cellStyle name="표준 5 2 2 5 2 2 2 2 2 5" xfId="26867"/>
    <cellStyle name="표준 5 2 2 5 2 2 2 2 2 6" xfId="35078"/>
    <cellStyle name="표준 5 2 2 5 2 2 2 2 2 7" xfId="43271"/>
    <cellStyle name="표준 5 2 2 5 2 2 2 2 3" xfId="8207"/>
    <cellStyle name="표준 5 2 2 5 2 2 2 2 3 2" xfId="28915"/>
    <cellStyle name="표준 5 2 2 5 2 2 2 2 3 3" xfId="37126"/>
    <cellStyle name="표준 5 2 2 5 2 2 2 2 3 4" xfId="45319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30"/>
    <cellStyle name="표준 5 2 2 5 2 2 2 2 9" xfId="41223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6"/>
    <cellStyle name="표준 5 2 2 5 2 2 2 3 2 2 4" xfId="47879"/>
    <cellStyle name="표준 5 2 2 5 2 2 2 3 2 3" xfId="19119"/>
    <cellStyle name="표준 5 2 2 5 2 2 2 3 2 4" xfId="23281"/>
    <cellStyle name="표준 5 2 2 5 2 2 2 3 2 5" xfId="27379"/>
    <cellStyle name="표준 5 2 2 5 2 2 2 3 2 6" xfId="35590"/>
    <cellStyle name="표준 5 2 2 5 2 2 2 3 2 7" xfId="43783"/>
    <cellStyle name="표준 5 2 2 5 2 2 2 3 3" xfId="8719"/>
    <cellStyle name="표준 5 2 2 5 2 2 2 3 3 2" xfId="29427"/>
    <cellStyle name="표준 5 2 2 5 2 2 2 3 3 3" xfId="37638"/>
    <cellStyle name="표준 5 2 2 5 2 2 2 3 3 4" xfId="45831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2"/>
    <cellStyle name="표준 5 2 2 5 2 2 2 3 9" xfId="41735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8"/>
    <cellStyle name="표준 5 2 2 5 2 2 2 4 2 2 4" xfId="48391"/>
    <cellStyle name="표준 5 2 2 5 2 2 2 4 2 3" xfId="19631"/>
    <cellStyle name="표준 5 2 2 5 2 2 2 4 2 4" xfId="23793"/>
    <cellStyle name="표준 5 2 2 5 2 2 2 4 2 5" xfId="27891"/>
    <cellStyle name="표준 5 2 2 5 2 2 2 4 2 6" xfId="36102"/>
    <cellStyle name="표준 5 2 2 5 2 2 2 4 2 7" xfId="44295"/>
    <cellStyle name="표준 5 2 2 5 2 2 2 4 3" xfId="9231"/>
    <cellStyle name="표준 5 2 2 5 2 2 2 4 3 2" xfId="29939"/>
    <cellStyle name="표준 5 2 2 5 2 2 2 4 3 3" xfId="38150"/>
    <cellStyle name="표준 5 2 2 5 2 2 2 4 3 4" xfId="46343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4"/>
    <cellStyle name="표준 5 2 2 5 2 2 2 4 9" xfId="42247"/>
    <cellStyle name="표준 5 2 2 5 2 2 2 5" xfId="9743"/>
    <cellStyle name="표준 5 2 2 5 2 2 2 5 2" xfId="13855"/>
    <cellStyle name="표준 5 2 2 5 2 2 2 5 2 2" xfId="30451"/>
    <cellStyle name="표준 5 2 2 5 2 2 2 5 2 3" xfId="38662"/>
    <cellStyle name="표준 5 2 2 5 2 2 2 5 2 4" xfId="46855"/>
    <cellStyle name="표준 5 2 2 5 2 2 2 5 3" xfId="18095"/>
    <cellStyle name="표준 5 2 2 5 2 2 2 5 4" xfId="22257"/>
    <cellStyle name="표준 5 2 2 5 2 2 2 5 5" xfId="26355"/>
    <cellStyle name="표준 5 2 2 5 2 2 2 5 6" xfId="34566"/>
    <cellStyle name="표준 5 2 2 5 2 2 2 5 7" xfId="42759"/>
    <cellStyle name="표준 5 2 2 5 2 2 2 6" xfId="7695"/>
    <cellStyle name="표준 5 2 2 5 2 2 2 6 2" xfId="28403"/>
    <cellStyle name="표준 5 2 2 5 2 2 2 6 3" xfId="36614"/>
    <cellStyle name="표준 5 2 2 5 2 2 2 6 4" xfId="44807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8"/>
    <cellStyle name="표준 5 2 2 5 2 2 3 2 2 4" xfId="47111"/>
    <cellStyle name="표준 5 2 2 5 2 2 3 2 3" xfId="18351"/>
    <cellStyle name="표준 5 2 2 5 2 2 3 2 4" xfId="22513"/>
    <cellStyle name="표준 5 2 2 5 2 2 3 2 5" xfId="26611"/>
    <cellStyle name="표준 5 2 2 5 2 2 3 2 6" xfId="34822"/>
    <cellStyle name="표준 5 2 2 5 2 2 3 2 7" xfId="43015"/>
    <cellStyle name="표준 5 2 2 5 2 2 3 3" xfId="7951"/>
    <cellStyle name="표준 5 2 2 5 2 2 3 3 2" xfId="28659"/>
    <cellStyle name="표준 5 2 2 5 2 2 3 3 3" xfId="36870"/>
    <cellStyle name="표준 5 2 2 5 2 2 3 3 4" xfId="45063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4"/>
    <cellStyle name="표준 5 2 2 5 2 2 3 9" xfId="40967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30"/>
    <cellStyle name="표준 5 2 2 5 2 2 4 2 2 4" xfId="47623"/>
    <cellStyle name="표준 5 2 2 5 2 2 4 2 3" xfId="18863"/>
    <cellStyle name="표준 5 2 2 5 2 2 4 2 4" xfId="23025"/>
    <cellStyle name="표준 5 2 2 5 2 2 4 2 5" xfId="27123"/>
    <cellStyle name="표준 5 2 2 5 2 2 4 2 6" xfId="35334"/>
    <cellStyle name="표준 5 2 2 5 2 2 4 2 7" xfId="43527"/>
    <cellStyle name="표준 5 2 2 5 2 2 4 3" xfId="8463"/>
    <cellStyle name="표준 5 2 2 5 2 2 4 3 2" xfId="29171"/>
    <cellStyle name="표준 5 2 2 5 2 2 4 3 3" xfId="37382"/>
    <cellStyle name="표준 5 2 2 5 2 2 4 3 4" xfId="45575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6"/>
    <cellStyle name="표준 5 2 2 5 2 2 4 9" xfId="41479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2"/>
    <cellStyle name="표준 5 2 2 5 2 2 5 2 2 4" xfId="48135"/>
    <cellStyle name="표준 5 2 2 5 2 2 5 2 3" xfId="19375"/>
    <cellStyle name="표준 5 2 2 5 2 2 5 2 4" xfId="23537"/>
    <cellStyle name="표준 5 2 2 5 2 2 5 2 5" xfId="27635"/>
    <cellStyle name="표준 5 2 2 5 2 2 5 2 6" xfId="35846"/>
    <cellStyle name="표준 5 2 2 5 2 2 5 2 7" xfId="44039"/>
    <cellStyle name="표준 5 2 2 5 2 2 5 3" xfId="8975"/>
    <cellStyle name="표준 5 2 2 5 2 2 5 3 2" xfId="29683"/>
    <cellStyle name="표준 5 2 2 5 2 2 5 3 3" xfId="37894"/>
    <cellStyle name="표준 5 2 2 5 2 2 5 3 4" xfId="46087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8"/>
    <cellStyle name="표준 5 2 2 5 2 2 5 9" xfId="41991"/>
    <cellStyle name="표준 5 2 2 5 2 2 6" xfId="9487"/>
    <cellStyle name="표준 5 2 2 5 2 2 6 2" xfId="13599"/>
    <cellStyle name="표준 5 2 2 5 2 2 6 2 2" xfId="30195"/>
    <cellStyle name="표준 5 2 2 5 2 2 6 2 3" xfId="38406"/>
    <cellStyle name="표준 5 2 2 5 2 2 6 2 4" xfId="46599"/>
    <cellStyle name="표준 5 2 2 5 2 2 6 3" xfId="17839"/>
    <cellStyle name="표준 5 2 2 5 2 2 6 4" xfId="22001"/>
    <cellStyle name="표준 5 2 2 5 2 2 6 5" xfId="26099"/>
    <cellStyle name="표준 5 2 2 5 2 2 6 6" xfId="34310"/>
    <cellStyle name="표준 5 2 2 5 2 2 6 7" xfId="42503"/>
    <cellStyle name="표준 5 2 2 5 2 2 7" xfId="7439"/>
    <cellStyle name="표준 5 2 2 5 2 2 7 2" xfId="28147"/>
    <cellStyle name="표준 5 2 2 5 2 2 7 3" xfId="36358"/>
    <cellStyle name="표준 5 2 2 5 2 2 7 4" xfId="44551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90"/>
    <cellStyle name="표준 5 2 2 5 2 3 12" xfId="40583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6"/>
    <cellStyle name="표준 5 2 2 5 2 3 2 2 2 4" xfId="47239"/>
    <cellStyle name="표준 5 2 2 5 2 3 2 2 3" xfId="18479"/>
    <cellStyle name="표준 5 2 2 5 2 3 2 2 4" xfId="22641"/>
    <cellStyle name="표준 5 2 2 5 2 3 2 2 5" xfId="26739"/>
    <cellStyle name="표준 5 2 2 5 2 3 2 2 6" xfId="34950"/>
    <cellStyle name="표준 5 2 2 5 2 3 2 2 7" xfId="43143"/>
    <cellStyle name="표준 5 2 2 5 2 3 2 3" xfId="8079"/>
    <cellStyle name="표준 5 2 2 5 2 3 2 3 2" xfId="28787"/>
    <cellStyle name="표준 5 2 2 5 2 3 2 3 3" xfId="36998"/>
    <cellStyle name="표준 5 2 2 5 2 3 2 3 4" xfId="45191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2"/>
    <cellStyle name="표준 5 2 2 5 2 3 2 9" xfId="41095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8"/>
    <cellStyle name="표준 5 2 2 5 2 3 3 2 2 4" xfId="47751"/>
    <cellStyle name="표준 5 2 2 5 2 3 3 2 3" xfId="18991"/>
    <cellStyle name="표준 5 2 2 5 2 3 3 2 4" xfId="23153"/>
    <cellStyle name="표준 5 2 2 5 2 3 3 2 5" xfId="27251"/>
    <cellStyle name="표준 5 2 2 5 2 3 3 2 6" xfId="35462"/>
    <cellStyle name="표준 5 2 2 5 2 3 3 2 7" xfId="43655"/>
    <cellStyle name="표준 5 2 2 5 2 3 3 3" xfId="8591"/>
    <cellStyle name="표준 5 2 2 5 2 3 3 3 2" xfId="29299"/>
    <cellStyle name="표준 5 2 2 5 2 3 3 3 3" xfId="37510"/>
    <cellStyle name="표준 5 2 2 5 2 3 3 3 4" xfId="45703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4"/>
    <cellStyle name="표준 5 2 2 5 2 3 3 9" xfId="41607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70"/>
    <cellStyle name="표준 5 2 2 5 2 3 4 2 2 4" xfId="48263"/>
    <cellStyle name="표준 5 2 2 5 2 3 4 2 3" xfId="19503"/>
    <cellStyle name="표준 5 2 2 5 2 3 4 2 4" xfId="23665"/>
    <cellStyle name="표준 5 2 2 5 2 3 4 2 5" xfId="27763"/>
    <cellStyle name="표준 5 2 2 5 2 3 4 2 6" xfId="35974"/>
    <cellStyle name="표준 5 2 2 5 2 3 4 2 7" xfId="44167"/>
    <cellStyle name="표준 5 2 2 5 2 3 4 3" xfId="9103"/>
    <cellStyle name="표준 5 2 2 5 2 3 4 3 2" xfId="29811"/>
    <cellStyle name="표준 5 2 2 5 2 3 4 3 3" xfId="38022"/>
    <cellStyle name="표준 5 2 2 5 2 3 4 3 4" xfId="46215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6"/>
    <cellStyle name="표준 5 2 2 5 2 3 4 9" xfId="42119"/>
    <cellStyle name="표준 5 2 2 5 2 3 5" xfId="9615"/>
    <cellStyle name="표준 5 2 2 5 2 3 5 2" xfId="13727"/>
    <cellStyle name="표준 5 2 2 5 2 3 5 2 2" xfId="30323"/>
    <cellStyle name="표준 5 2 2 5 2 3 5 2 3" xfId="38534"/>
    <cellStyle name="표준 5 2 2 5 2 3 5 2 4" xfId="46727"/>
    <cellStyle name="표준 5 2 2 5 2 3 5 3" xfId="17967"/>
    <cellStyle name="표준 5 2 2 5 2 3 5 4" xfId="22129"/>
    <cellStyle name="표준 5 2 2 5 2 3 5 5" xfId="26227"/>
    <cellStyle name="표준 5 2 2 5 2 3 5 6" xfId="34438"/>
    <cellStyle name="표준 5 2 2 5 2 3 5 7" xfId="42631"/>
    <cellStyle name="표준 5 2 2 5 2 3 6" xfId="7567"/>
    <cellStyle name="표준 5 2 2 5 2 3 6 2" xfId="28275"/>
    <cellStyle name="표준 5 2 2 5 2 3 6 3" xfId="36486"/>
    <cellStyle name="표준 5 2 2 5 2 3 6 4" xfId="44679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90"/>
    <cellStyle name="표준 5 2 2 5 2 4 2 2 4" xfId="46983"/>
    <cellStyle name="표준 5 2 2 5 2 4 2 3" xfId="18223"/>
    <cellStyle name="표준 5 2 2 5 2 4 2 4" xfId="22385"/>
    <cellStyle name="표준 5 2 2 5 2 4 2 5" xfId="26483"/>
    <cellStyle name="표준 5 2 2 5 2 4 2 6" xfId="34694"/>
    <cellStyle name="표준 5 2 2 5 2 4 2 7" xfId="42887"/>
    <cellStyle name="표준 5 2 2 5 2 4 3" xfId="7823"/>
    <cellStyle name="표준 5 2 2 5 2 4 3 2" xfId="28531"/>
    <cellStyle name="표준 5 2 2 5 2 4 3 3" xfId="36742"/>
    <cellStyle name="표준 5 2 2 5 2 4 3 4" xfId="44935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6"/>
    <cellStyle name="표준 5 2 2 5 2 4 9" xfId="40839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2"/>
    <cellStyle name="표준 5 2 2 5 2 5 2 2 4" xfId="47495"/>
    <cellStyle name="표준 5 2 2 5 2 5 2 3" xfId="18735"/>
    <cellStyle name="표준 5 2 2 5 2 5 2 4" xfId="22897"/>
    <cellStyle name="표준 5 2 2 5 2 5 2 5" xfId="26995"/>
    <cellStyle name="표준 5 2 2 5 2 5 2 6" xfId="35206"/>
    <cellStyle name="표준 5 2 2 5 2 5 2 7" xfId="43399"/>
    <cellStyle name="표준 5 2 2 5 2 5 3" xfId="8335"/>
    <cellStyle name="표준 5 2 2 5 2 5 3 2" xfId="29043"/>
    <cellStyle name="표준 5 2 2 5 2 5 3 3" xfId="37254"/>
    <cellStyle name="표준 5 2 2 5 2 5 3 4" xfId="45447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8"/>
    <cellStyle name="표준 5 2 2 5 2 5 9" xfId="41351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4"/>
    <cellStyle name="표준 5 2 2 5 2 6 2 2 4" xfId="48007"/>
    <cellStyle name="표준 5 2 2 5 2 6 2 3" xfId="19247"/>
    <cellStyle name="표준 5 2 2 5 2 6 2 4" xfId="23409"/>
    <cellStyle name="표준 5 2 2 5 2 6 2 5" xfId="27507"/>
    <cellStyle name="표준 5 2 2 5 2 6 2 6" xfId="35718"/>
    <cellStyle name="표준 5 2 2 5 2 6 2 7" xfId="43911"/>
    <cellStyle name="표준 5 2 2 5 2 6 3" xfId="8847"/>
    <cellStyle name="표준 5 2 2 5 2 6 3 2" xfId="29555"/>
    <cellStyle name="표준 5 2 2 5 2 6 3 3" xfId="37766"/>
    <cellStyle name="표준 5 2 2 5 2 6 3 4" xfId="45959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70"/>
    <cellStyle name="표준 5 2 2 5 2 6 9" xfId="41863"/>
    <cellStyle name="표준 5 2 2 5 2 7" xfId="7052"/>
    <cellStyle name="표준 5 2 2 5 2 7 2" xfId="9359"/>
    <cellStyle name="표준 5 2 2 5 2 7 2 2" xfId="30067"/>
    <cellStyle name="표준 5 2 2 5 2 7 2 3" xfId="38278"/>
    <cellStyle name="표준 5 2 2 5 2 7 2 4" xfId="46471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2"/>
    <cellStyle name="표준 5 2 2 5 2 7 8" xfId="42375"/>
    <cellStyle name="표준 5 2 2 5 2 8" xfId="7128"/>
    <cellStyle name="표준 5 2 2 5 2 8 2" xfId="28019"/>
    <cellStyle name="표준 5 2 2 5 2 8 3" xfId="36230"/>
    <cellStyle name="표준 5 2 2 5 2 8 4" xfId="44423"/>
    <cellStyle name="표준 5 2 2 5 2 9" xfId="7311"/>
    <cellStyle name="표준 5 2 2 5 3" xfId="519"/>
    <cellStyle name="표준 5 2 2 5 3 10" xfId="19889"/>
    <cellStyle name="표준 5 2 2 5 3 11" xfId="23987"/>
    <cellStyle name="표준 5 2 2 5 3 12" xfId="32198"/>
    <cellStyle name="표준 5 2 2 5 3 13" xfId="40391"/>
    <cellStyle name="표준 5 2 2 5 3 2" xfId="775"/>
    <cellStyle name="표준 5 2 2 5 3 2 10" xfId="24243"/>
    <cellStyle name="표준 5 2 2 5 3 2 11" xfId="32454"/>
    <cellStyle name="표준 5 2 2 5 3 2 12" xfId="40647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10"/>
    <cellStyle name="표준 5 2 2 5 3 2 2 2 2 4" xfId="47303"/>
    <cellStyle name="표준 5 2 2 5 3 2 2 2 3" xfId="18543"/>
    <cellStyle name="표준 5 2 2 5 3 2 2 2 4" xfId="22705"/>
    <cellStyle name="표준 5 2 2 5 3 2 2 2 5" xfId="26803"/>
    <cellStyle name="표준 5 2 2 5 3 2 2 2 6" xfId="35014"/>
    <cellStyle name="표준 5 2 2 5 3 2 2 2 7" xfId="43207"/>
    <cellStyle name="표준 5 2 2 5 3 2 2 3" xfId="8143"/>
    <cellStyle name="표준 5 2 2 5 3 2 2 3 2" xfId="28851"/>
    <cellStyle name="표준 5 2 2 5 3 2 2 3 3" xfId="37062"/>
    <cellStyle name="표준 5 2 2 5 3 2 2 3 4" xfId="45255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6"/>
    <cellStyle name="표준 5 2 2 5 3 2 2 9" xfId="41159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2"/>
    <cellStyle name="표준 5 2 2 5 3 2 3 2 2 4" xfId="47815"/>
    <cellStyle name="표준 5 2 2 5 3 2 3 2 3" xfId="19055"/>
    <cellStyle name="표준 5 2 2 5 3 2 3 2 4" xfId="23217"/>
    <cellStyle name="표준 5 2 2 5 3 2 3 2 5" xfId="27315"/>
    <cellStyle name="표준 5 2 2 5 3 2 3 2 6" xfId="35526"/>
    <cellStyle name="표준 5 2 2 5 3 2 3 2 7" xfId="43719"/>
    <cellStyle name="표준 5 2 2 5 3 2 3 3" xfId="8655"/>
    <cellStyle name="표준 5 2 2 5 3 2 3 3 2" xfId="29363"/>
    <cellStyle name="표준 5 2 2 5 3 2 3 3 3" xfId="37574"/>
    <cellStyle name="표준 5 2 2 5 3 2 3 3 4" xfId="45767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8"/>
    <cellStyle name="표준 5 2 2 5 3 2 3 9" xfId="41671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4"/>
    <cellStyle name="표준 5 2 2 5 3 2 4 2 2 4" xfId="48327"/>
    <cellStyle name="표준 5 2 2 5 3 2 4 2 3" xfId="19567"/>
    <cellStyle name="표준 5 2 2 5 3 2 4 2 4" xfId="23729"/>
    <cellStyle name="표준 5 2 2 5 3 2 4 2 5" xfId="27827"/>
    <cellStyle name="표준 5 2 2 5 3 2 4 2 6" xfId="36038"/>
    <cellStyle name="표준 5 2 2 5 3 2 4 2 7" xfId="44231"/>
    <cellStyle name="표준 5 2 2 5 3 2 4 3" xfId="9167"/>
    <cellStyle name="표준 5 2 2 5 3 2 4 3 2" xfId="29875"/>
    <cellStyle name="표준 5 2 2 5 3 2 4 3 3" xfId="38086"/>
    <cellStyle name="표준 5 2 2 5 3 2 4 3 4" xfId="46279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90"/>
    <cellStyle name="표준 5 2 2 5 3 2 4 9" xfId="42183"/>
    <cellStyle name="표준 5 2 2 5 3 2 5" xfId="9679"/>
    <cellStyle name="표준 5 2 2 5 3 2 5 2" xfId="13791"/>
    <cellStyle name="표준 5 2 2 5 3 2 5 2 2" xfId="30387"/>
    <cellStyle name="표준 5 2 2 5 3 2 5 2 3" xfId="38598"/>
    <cellStyle name="표준 5 2 2 5 3 2 5 2 4" xfId="46791"/>
    <cellStyle name="표준 5 2 2 5 3 2 5 3" xfId="18031"/>
    <cellStyle name="표준 5 2 2 5 3 2 5 4" xfId="22193"/>
    <cellStyle name="표준 5 2 2 5 3 2 5 5" xfId="26291"/>
    <cellStyle name="표준 5 2 2 5 3 2 5 6" xfId="34502"/>
    <cellStyle name="표준 5 2 2 5 3 2 5 7" xfId="42695"/>
    <cellStyle name="표준 5 2 2 5 3 2 6" xfId="7631"/>
    <cellStyle name="표준 5 2 2 5 3 2 6 2" xfId="28339"/>
    <cellStyle name="표준 5 2 2 5 3 2 6 3" xfId="36550"/>
    <cellStyle name="표준 5 2 2 5 3 2 6 4" xfId="44743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4"/>
    <cellStyle name="표준 5 2 2 5 3 3 2 2 4" xfId="47047"/>
    <cellStyle name="표준 5 2 2 5 3 3 2 3" xfId="18287"/>
    <cellStyle name="표준 5 2 2 5 3 3 2 4" xfId="22449"/>
    <cellStyle name="표준 5 2 2 5 3 3 2 5" xfId="26547"/>
    <cellStyle name="표준 5 2 2 5 3 3 2 6" xfId="34758"/>
    <cellStyle name="표준 5 2 2 5 3 3 2 7" xfId="42951"/>
    <cellStyle name="표준 5 2 2 5 3 3 3" xfId="7887"/>
    <cellStyle name="표준 5 2 2 5 3 3 3 2" xfId="28595"/>
    <cellStyle name="표준 5 2 2 5 3 3 3 3" xfId="36806"/>
    <cellStyle name="표준 5 2 2 5 3 3 3 4" xfId="44999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10"/>
    <cellStyle name="표준 5 2 2 5 3 3 9" xfId="40903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6"/>
    <cellStyle name="표준 5 2 2 5 3 4 2 2 4" xfId="47559"/>
    <cellStyle name="표준 5 2 2 5 3 4 2 3" xfId="18799"/>
    <cellStyle name="표준 5 2 2 5 3 4 2 4" xfId="22961"/>
    <cellStyle name="표준 5 2 2 5 3 4 2 5" xfId="27059"/>
    <cellStyle name="표준 5 2 2 5 3 4 2 6" xfId="35270"/>
    <cellStyle name="표준 5 2 2 5 3 4 2 7" xfId="43463"/>
    <cellStyle name="표준 5 2 2 5 3 4 3" xfId="8399"/>
    <cellStyle name="표준 5 2 2 5 3 4 3 2" xfId="29107"/>
    <cellStyle name="표준 5 2 2 5 3 4 3 3" xfId="37318"/>
    <cellStyle name="표준 5 2 2 5 3 4 3 4" xfId="45511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2"/>
    <cellStyle name="표준 5 2 2 5 3 4 9" xfId="41415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8"/>
    <cellStyle name="표준 5 2 2 5 3 5 2 2 4" xfId="48071"/>
    <cellStyle name="표준 5 2 2 5 3 5 2 3" xfId="19311"/>
    <cellStyle name="표준 5 2 2 5 3 5 2 4" xfId="23473"/>
    <cellStyle name="표준 5 2 2 5 3 5 2 5" xfId="27571"/>
    <cellStyle name="표준 5 2 2 5 3 5 2 6" xfId="35782"/>
    <cellStyle name="표준 5 2 2 5 3 5 2 7" xfId="43975"/>
    <cellStyle name="표준 5 2 2 5 3 5 3" xfId="8911"/>
    <cellStyle name="표준 5 2 2 5 3 5 3 2" xfId="29619"/>
    <cellStyle name="표준 5 2 2 5 3 5 3 3" xfId="37830"/>
    <cellStyle name="표준 5 2 2 5 3 5 3 4" xfId="46023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4"/>
    <cellStyle name="표준 5 2 2 5 3 5 9" xfId="41927"/>
    <cellStyle name="표준 5 2 2 5 3 6" xfId="9423"/>
    <cellStyle name="표준 5 2 2 5 3 6 2" xfId="13535"/>
    <cellStyle name="표준 5 2 2 5 3 6 2 2" xfId="30131"/>
    <cellStyle name="표준 5 2 2 5 3 6 2 3" xfId="38342"/>
    <cellStyle name="표준 5 2 2 5 3 6 2 4" xfId="46535"/>
    <cellStyle name="표준 5 2 2 5 3 6 3" xfId="17775"/>
    <cellStyle name="표준 5 2 2 5 3 6 4" xfId="21937"/>
    <cellStyle name="표준 5 2 2 5 3 6 5" xfId="26035"/>
    <cellStyle name="표준 5 2 2 5 3 6 6" xfId="34246"/>
    <cellStyle name="표준 5 2 2 5 3 6 7" xfId="42439"/>
    <cellStyle name="표준 5 2 2 5 3 7" xfId="7375"/>
    <cellStyle name="표준 5 2 2 5 3 7 2" xfId="28083"/>
    <cellStyle name="표준 5 2 2 5 3 7 3" xfId="36294"/>
    <cellStyle name="표준 5 2 2 5 3 7 4" xfId="44487"/>
    <cellStyle name="표준 5 2 2 5 3 8" xfId="11487"/>
    <cellStyle name="표준 5 2 2 5 3 9" xfId="15727"/>
    <cellStyle name="표준 5 2 2 5 4" xfId="647"/>
    <cellStyle name="표준 5 2 2 5 4 10" xfId="24115"/>
    <cellStyle name="표준 5 2 2 5 4 11" xfId="32326"/>
    <cellStyle name="표준 5 2 2 5 4 12" xfId="40519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2"/>
    <cellStyle name="표준 5 2 2 5 4 2 2 2 4" xfId="47175"/>
    <cellStyle name="표준 5 2 2 5 4 2 2 3" xfId="18415"/>
    <cellStyle name="표준 5 2 2 5 4 2 2 4" xfId="22577"/>
    <cellStyle name="표준 5 2 2 5 4 2 2 5" xfId="26675"/>
    <cellStyle name="표준 5 2 2 5 4 2 2 6" xfId="34886"/>
    <cellStyle name="표준 5 2 2 5 4 2 2 7" xfId="43079"/>
    <cellStyle name="표준 5 2 2 5 4 2 3" xfId="8015"/>
    <cellStyle name="표준 5 2 2 5 4 2 3 2" xfId="28723"/>
    <cellStyle name="표준 5 2 2 5 4 2 3 3" xfId="36934"/>
    <cellStyle name="표준 5 2 2 5 4 2 3 4" xfId="45127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8"/>
    <cellStyle name="표준 5 2 2 5 4 2 9" xfId="41031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4"/>
    <cellStyle name="표준 5 2 2 5 4 3 2 2 4" xfId="47687"/>
    <cellStyle name="표준 5 2 2 5 4 3 2 3" xfId="18927"/>
    <cellStyle name="표준 5 2 2 5 4 3 2 4" xfId="23089"/>
    <cellStyle name="표준 5 2 2 5 4 3 2 5" xfId="27187"/>
    <cellStyle name="표준 5 2 2 5 4 3 2 6" xfId="35398"/>
    <cellStyle name="표준 5 2 2 5 4 3 2 7" xfId="43591"/>
    <cellStyle name="표준 5 2 2 5 4 3 3" xfId="8527"/>
    <cellStyle name="표준 5 2 2 5 4 3 3 2" xfId="29235"/>
    <cellStyle name="표준 5 2 2 5 4 3 3 3" xfId="37446"/>
    <cellStyle name="표준 5 2 2 5 4 3 3 4" xfId="45639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50"/>
    <cellStyle name="표준 5 2 2 5 4 3 9" xfId="41543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6"/>
    <cellStyle name="표준 5 2 2 5 4 4 2 2 4" xfId="48199"/>
    <cellStyle name="표준 5 2 2 5 4 4 2 3" xfId="19439"/>
    <cellStyle name="표준 5 2 2 5 4 4 2 4" xfId="23601"/>
    <cellStyle name="표준 5 2 2 5 4 4 2 5" xfId="27699"/>
    <cellStyle name="표준 5 2 2 5 4 4 2 6" xfId="35910"/>
    <cellStyle name="표준 5 2 2 5 4 4 2 7" xfId="44103"/>
    <cellStyle name="표준 5 2 2 5 4 4 3" xfId="9039"/>
    <cellStyle name="표준 5 2 2 5 4 4 3 2" xfId="29747"/>
    <cellStyle name="표준 5 2 2 5 4 4 3 3" xfId="37958"/>
    <cellStyle name="표준 5 2 2 5 4 4 3 4" xfId="46151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2"/>
    <cellStyle name="표준 5 2 2 5 4 4 9" xfId="42055"/>
    <cellStyle name="표준 5 2 2 5 4 5" xfId="9551"/>
    <cellStyle name="표준 5 2 2 5 4 5 2" xfId="13663"/>
    <cellStyle name="표준 5 2 2 5 4 5 2 2" xfId="30259"/>
    <cellStyle name="표준 5 2 2 5 4 5 2 3" xfId="38470"/>
    <cellStyle name="표준 5 2 2 5 4 5 2 4" xfId="46663"/>
    <cellStyle name="표준 5 2 2 5 4 5 3" xfId="17903"/>
    <cellStyle name="표준 5 2 2 5 4 5 4" xfId="22065"/>
    <cellStyle name="표준 5 2 2 5 4 5 5" xfId="26163"/>
    <cellStyle name="표준 5 2 2 5 4 5 6" xfId="34374"/>
    <cellStyle name="표준 5 2 2 5 4 5 7" xfId="42567"/>
    <cellStyle name="표준 5 2 2 5 4 6" xfId="7503"/>
    <cellStyle name="표준 5 2 2 5 4 6 2" xfId="28211"/>
    <cellStyle name="표준 5 2 2 5 4 6 3" xfId="36422"/>
    <cellStyle name="표준 5 2 2 5 4 6 4" xfId="44615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6"/>
    <cellStyle name="표준 5 2 2 5 5 2 2 4" xfId="46919"/>
    <cellStyle name="표준 5 2 2 5 5 2 3" xfId="18159"/>
    <cellStyle name="표준 5 2 2 5 5 2 4" xfId="22321"/>
    <cellStyle name="표준 5 2 2 5 5 2 5" xfId="26419"/>
    <cellStyle name="표준 5 2 2 5 5 2 6" xfId="34630"/>
    <cellStyle name="표준 5 2 2 5 5 2 7" xfId="42823"/>
    <cellStyle name="표준 5 2 2 5 5 3" xfId="7759"/>
    <cellStyle name="표준 5 2 2 5 5 3 2" xfId="28467"/>
    <cellStyle name="표준 5 2 2 5 5 3 3" xfId="36678"/>
    <cellStyle name="표준 5 2 2 5 5 3 4" xfId="44871"/>
    <cellStyle name="표준 5 2 2 5 5 4" xfId="11871"/>
    <cellStyle name="표준 5 2 2 5 5 5" xfId="16111"/>
    <cellStyle name="표준 5 2 2 5 5 6" xfId="20273"/>
    <cellStyle name="표준 5 2 2 5 5 7" xfId="24371"/>
    <cellStyle name="표준 5 2 2 5 5 8" xfId="32582"/>
    <cellStyle name="표준 5 2 2 5 5 9" xfId="40775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8"/>
    <cellStyle name="표준 5 2 2 5 6 2 2 4" xfId="47431"/>
    <cellStyle name="표준 5 2 2 5 6 2 3" xfId="18671"/>
    <cellStyle name="표준 5 2 2 5 6 2 4" xfId="22833"/>
    <cellStyle name="표준 5 2 2 5 6 2 5" xfId="26931"/>
    <cellStyle name="표준 5 2 2 5 6 2 6" xfId="35142"/>
    <cellStyle name="표준 5 2 2 5 6 2 7" xfId="43335"/>
    <cellStyle name="표준 5 2 2 5 6 3" xfId="8271"/>
    <cellStyle name="표준 5 2 2 5 6 3 2" xfId="28979"/>
    <cellStyle name="표준 5 2 2 5 6 3 3" xfId="37190"/>
    <cellStyle name="표준 5 2 2 5 6 3 4" xfId="45383"/>
    <cellStyle name="표준 5 2 2 5 6 4" xfId="12383"/>
    <cellStyle name="표준 5 2 2 5 6 5" xfId="16623"/>
    <cellStyle name="표준 5 2 2 5 6 6" xfId="20785"/>
    <cellStyle name="표준 5 2 2 5 6 7" xfId="24883"/>
    <cellStyle name="표준 5 2 2 5 6 8" xfId="33094"/>
    <cellStyle name="표준 5 2 2 5 6 9" xfId="41287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50"/>
    <cellStyle name="표준 5 2 2 5 7 2 2 4" xfId="47943"/>
    <cellStyle name="표준 5 2 2 5 7 2 3" xfId="19183"/>
    <cellStyle name="표준 5 2 2 5 7 2 4" xfId="23345"/>
    <cellStyle name="표준 5 2 2 5 7 2 5" xfId="27443"/>
    <cellStyle name="표준 5 2 2 5 7 2 6" xfId="35654"/>
    <cellStyle name="표준 5 2 2 5 7 2 7" xfId="43847"/>
    <cellStyle name="표준 5 2 2 5 7 3" xfId="8783"/>
    <cellStyle name="표준 5 2 2 5 7 3 2" xfId="29491"/>
    <cellStyle name="표준 5 2 2 5 7 3 3" xfId="37702"/>
    <cellStyle name="표준 5 2 2 5 7 3 4" xfId="45895"/>
    <cellStyle name="표준 5 2 2 5 7 4" xfId="12895"/>
    <cellStyle name="표준 5 2 2 5 7 5" xfId="17135"/>
    <cellStyle name="표준 5 2 2 5 7 6" xfId="21297"/>
    <cellStyle name="표준 5 2 2 5 7 7" xfId="25395"/>
    <cellStyle name="표준 5 2 2 5 7 8" xfId="33606"/>
    <cellStyle name="표준 5 2 2 5 7 9" xfId="41799"/>
    <cellStyle name="표준 5 2 2 5 8" xfId="391"/>
    <cellStyle name="표준 5 2 2 5 8 2" xfId="9295"/>
    <cellStyle name="표준 5 2 2 5 8 2 2" xfId="30003"/>
    <cellStyle name="표준 5 2 2 5 8 2 3" xfId="38214"/>
    <cellStyle name="표준 5 2 2 5 8 2 4" xfId="46407"/>
    <cellStyle name="표준 5 2 2 5 8 3" xfId="13407"/>
    <cellStyle name="표준 5 2 2 5 8 4" xfId="17647"/>
    <cellStyle name="표준 5 2 2 5 8 5" xfId="21809"/>
    <cellStyle name="표준 5 2 2 5 8 6" xfId="25907"/>
    <cellStyle name="표준 5 2 2 5 8 7" xfId="34118"/>
    <cellStyle name="표준 5 2 2 5 8 8" xfId="42311"/>
    <cellStyle name="표준 5 2 2 5 9" xfId="6994"/>
    <cellStyle name="표준 5 2 2 5 9 2" xfId="27955"/>
    <cellStyle name="표준 5 2 2 5 9 3" xfId="36166"/>
    <cellStyle name="표준 5 2 2 5 9 4" xfId="44359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2"/>
    <cellStyle name="표준 5 2 2 6 16" xfId="40295"/>
    <cellStyle name="표준 5 2 2 6 2" xfId="551"/>
    <cellStyle name="표준 5 2 2 6 2 10" xfId="19921"/>
    <cellStyle name="표준 5 2 2 6 2 11" xfId="24019"/>
    <cellStyle name="표준 5 2 2 6 2 12" xfId="32230"/>
    <cellStyle name="표준 5 2 2 6 2 13" xfId="40423"/>
    <cellStyle name="표준 5 2 2 6 2 2" xfId="807"/>
    <cellStyle name="표준 5 2 2 6 2 2 10" xfId="24275"/>
    <cellStyle name="표준 5 2 2 6 2 2 11" xfId="32486"/>
    <cellStyle name="표준 5 2 2 6 2 2 12" xfId="40679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2"/>
    <cellStyle name="표준 5 2 2 6 2 2 2 2 2 4" xfId="47335"/>
    <cellStyle name="표준 5 2 2 6 2 2 2 2 3" xfId="18575"/>
    <cellStyle name="표준 5 2 2 6 2 2 2 2 4" xfId="22737"/>
    <cellStyle name="표준 5 2 2 6 2 2 2 2 5" xfId="26835"/>
    <cellStyle name="표준 5 2 2 6 2 2 2 2 6" xfId="35046"/>
    <cellStyle name="표준 5 2 2 6 2 2 2 2 7" xfId="43239"/>
    <cellStyle name="표준 5 2 2 6 2 2 2 3" xfId="8175"/>
    <cellStyle name="표준 5 2 2 6 2 2 2 3 2" xfId="28883"/>
    <cellStyle name="표준 5 2 2 6 2 2 2 3 3" xfId="37094"/>
    <cellStyle name="표준 5 2 2 6 2 2 2 3 4" xfId="45287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8"/>
    <cellStyle name="표준 5 2 2 6 2 2 2 9" xfId="41191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4"/>
    <cellStyle name="표준 5 2 2 6 2 2 3 2 2 4" xfId="47847"/>
    <cellStyle name="표준 5 2 2 6 2 2 3 2 3" xfId="19087"/>
    <cellStyle name="표준 5 2 2 6 2 2 3 2 4" xfId="23249"/>
    <cellStyle name="표준 5 2 2 6 2 2 3 2 5" xfId="27347"/>
    <cellStyle name="표준 5 2 2 6 2 2 3 2 6" xfId="35558"/>
    <cellStyle name="표준 5 2 2 6 2 2 3 2 7" xfId="43751"/>
    <cellStyle name="표준 5 2 2 6 2 2 3 3" xfId="8687"/>
    <cellStyle name="표준 5 2 2 6 2 2 3 3 2" xfId="29395"/>
    <cellStyle name="표준 5 2 2 6 2 2 3 3 3" xfId="37606"/>
    <cellStyle name="표준 5 2 2 6 2 2 3 3 4" xfId="45799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10"/>
    <cellStyle name="표준 5 2 2 6 2 2 3 9" xfId="41703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6"/>
    <cellStyle name="표준 5 2 2 6 2 2 4 2 2 4" xfId="48359"/>
    <cellStyle name="표준 5 2 2 6 2 2 4 2 3" xfId="19599"/>
    <cellStyle name="표준 5 2 2 6 2 2 4 2 4" xfId="23761"/>
    <cellStyle name="표준 5 2 2 6 2 2 4 2 5" xfId="27859"/>
    <cellStyle name="표준 5 2 2 6 2 2 4 2 6" xfId="36070"/>
    <cellStyle name="표준 5 2 2 6 2 2 4 2 7" xfId="44263"/>
    <cellStyle name="표준 5 2 2 6 2 2 4 3" xfId="9199"/>
    <cellStyle name="표준 5 2 2 6 2 2 4 3 2" xfId="29907"/>
    <cellStyle name="표준 5 2 2 6 2 2 4 3 3" xfId="38118"/>
    <cellStyle name="표준 5 2 2 6 2 2 4 3 4" xfId="46311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2"/>
    <cellStyle name="표준 5 2 2 6 2 2 4 9" xfId="42215"/>
    <cellStyle name="표준 5 2 2 6 2 2 5" xfId="9711"/>
    <cellStyle name="표준 5 2 2 6 2 2 5 2" xfId="13823"/>
    <cellStyle name="표준 5 2 2 6 2 2 5 2 2" xfId="30419"/>
    <cellStyle name="표준 5 2 2 6 2 2 5 2 3" xfId="38630"/>
    <cellStyle name="표준 5 2 2 6 2 2 5 2 4" xfId="46823"/>
    <cellStyle name="표준 5 2 2 6 2 2 5 3" xfId="18063"/>
    <cellStyle name="표준 5 2 2 6 2 2 5 4" xfId="22225"/>
    <cellStyle name="표준 5 2 2 6 2 2 5 5" xfId="26323"/>
    <cellStyle name="표준 5 2 2 6 2 2 5 6" xfId="34534"/>
    <cellStyle name="표준 5 2 2 6 2 2 5 7" xfId="42727"/>
    <cellStyle name="표준 5 2 2 6 2 2 6" xfId="7663"/>
    <cellStyle name="표준 5 2 2 6 2 2 6 2" xfId="28371"/>
    <cellStyle name="표준 5 2 2 6 2 2 6 3" xfId="36582"/>
    <cellStyle name="표준 5 2 2 6 2 2 6 4" xfId="44775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6"/>
    <cellStyle name="표준 5 2 2 6 2 3 2 2 4" xfId="47079"/>
    <cellStyle name="표준 5 2 2 6 2 3 2 3" xfId="18319"/>
    <cellStyle name="표준 5 2 2 6 2 3 2 4" xfId="22481"/>
    <cellStyle name="표준 5 2 2 6 2 3 2 5" xfId="26579"/>
    <cellStyle name="표준 5 2 2 6 2 3 2 6" xfId="34790"/>
    <cellStyle name="표준 5 2 2 6 2 3 2 7" xfId="42983"/>
    <cellStyle name="표준 5 2 2 6 2 3 3" xfId="7919"/>
    <cellStyle name="표준 5 2 2 6 2 3 3 2" xfId="28627"/>
    <cellStyle name="표준 5 2 2 6 2 3 3 3" xfId="36838"/>
    <cellStyle name="표준 5 2 2 6 2 3 3 4" xfId="45031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2"/>
    <cellStyle name="표준 5 2 2 6 2 3 9" xfId="40935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8"/>
    <cellStyle name="표준 5 2 2 6 2 4 2 2 4" xfId="47591"/>
    <cellStyle name="표준 5 2 2 6 2 4 2 3" xfId="18831"/>
    <cellStyle name="표준 5 2 2 6 2 4 2 4" xfId="22993"/>
    <cellStyle name="표준 5 2 2 6 2 4 2 5" xfId="27091"/>
    <cellStyle name="표준 5 2 2 6 2 4 2 6" xfId="35302"/>
    <cellStyle name="표준 5 2 2 6 2 4 2 7" xfId="43495"/>
    <cellStyle name="표준 5 2 2 6 2 4 3" xfId="8431"/>
    <cellStyle name="표준 5 2 2 6 2 4 3 2" xfId="29139"/>
    <cellStyle name="표준 5 2 2 6 2 4 3 3" xfId="37350"/>
    <cellStyle name="표준 5 2 2 6 2 4 3 4" xfId="45543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4"/>
    <cellStyle name="표준 5 2 2 6 2 4 9" xfId="41447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10"/>
    <cellStyle name="표준 5 2 2 6 2 5 2 2 4" xfId="48103"/>
    <cellStyle name="표준 5 2 2 6 2 5 2 3" xfId="19343"/>
    <cellStyle name="표준 5 2 2 6 2 5 2 4" xfId="23505"/>
    <cellStyle name="표준 5 2 2 6 2 5 2 5" xfId="27603"/>
    <cellStyle name="표준 5 2 2 6 2 5 2 6" xfId="35814"/>
    <cellStyle name="표준 5 2 2 6 2 5 2 7" xfId="44007"/>
    <cellStyle name="표준 5 2 2 6 2 5 3" xfId="8943"/>
    <cellStyle name="표준 5 2 2 6 2 5 3 2" xfId="29651"/>
    <cellStyle name="표준 5 2 2 6 2 5 3 3" xfId="37862"/>
    <cellStyle name="표준 5 2 2 6 2 5 3 4" xfId="46055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6"/>
    <cellStyle name="표준 5 2 2 6 2 5 9" xfId="41959"/>
    <cellStyle name="표준 5 2 2 6 2 6" xfId="9455"/>
    <cellStyle name="표준 5 2 2 6 2 6 2" xfId="13567"/>
    <cellStyle name="표준 5 2 2 6 2 6 2 2" xfId="30163"/>
    <cellStyle name="표준 5 2 2 6 2 6 2 3" xfId="38374"/>
    <cellStyle name="표준 5 2 2 6 2 6 2 4" xfId="46567"/>
    <cellStyle name="표준 5 2 2 6 2 6 3" xfId="17807"/>
    <cellStyle name="표준 5 2 2 6 2 6 4" xfId="21969"/>
    <cellStyle name="표준 5 2 2 6 2 6 5" xfId="26067"/>
    <cellStyle name="표준 5 2 2 6 2 6 6" xfId="34278"/>
    <cellStyle name="표준 5 2 2 6 2 6 7" xfId="42471"/>
    <cellStyle name="표준 5 2 2 6 2 7" xfId="7407"/>
    <cellStyle name="표준 5 2 2 6 2 7 2" xfId="28115"/>
    <cellStyle name="표준 5 2 2 6 2 7 3" xfId="36326"/>
    <cellStyle name="표준 5 2 2 6 2 7 4" xfId="44519"/>
    <cellStyle name="표준 5 2 2 6 2 8" xfId="11519"/>
    <cellStyle name="표준 5 2 2 6 2 9" xfId="15759"/>
    <cellStyle name="표준 5 2 2 6 3" xfId="679"/>
    <cellStyle name="표준 5 2 2 6 3 10" xfId="24147"/>
    <cellStyle name="표준 5 2 2 6 3 11" xfId="32358"/>
    <cellStyle name="표준 5 2 2 6 3 12" xfId="40551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4"/>
    <cellStyle name="표준 5 2 2 6 3 2 2 2 4" xfId="47207"/>
    <cellStyle name="표준 5 2 2 6 3 2 2 3" xfId="18447"/>
    <cellStyle name="표준 5 2 2 6 3 2 2 4" xfId="22609"/>
    <cellStyle name="표준 5 2 2 6 3 2 2 5" xfId="26707"/>
    <cellStyle name="표준 5 2 2 6 3 2 2 6" xfId="34918"/>
    <cellStyle name="표준 5 2 2 6 3 2 2 7" xfId="43111"/>
    <cellStyle name="표준 5 2 2 6 3 2 3" xfId="8047"/>
    <cellStyle name="표준 5 2 2 6 3 2 3 2" xfId="28755"/>
    <cellStyle name="표준 5 2 2 6 3 2 3 3" xfId="36966"/>
    <cellStyle name="표준 5 2 2 6 3 2 3 4" xfId="45159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70"/>
    <cellStyle name="표준 5 2 2 6 3 2 9" xfId="41063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6"/>
    <cellStyle name="표준 5 2 2 6 3 3 2 2 4" xfId="47719"/>
    <cellStyle name="표준 5 2 2 6 3 3 2 3" xfId="18959"/>
    <cellStyle name="표준 5 2 2 6 3 3 2 4" xfId="23121"/>
    <cellStyle name="표준 5 2 2 6 3 3 2 5" xfId="27219"/>
    <cellStyle name="표준 5 2 2 6 3 3 2 6" xfId="35430"/>
    <cellStyle name="표준 5 2 2 6 3 3 2 7" xfId="43623"/>
    <cellStyle name="표준 5 2 2 6 3 3 3" xfId="8559"/>
    <cellStyle name="표준 5 2 2 6 3 3 3 2" xfId="29267"/>
    <cellStyle name="표준 5 2 2 6 3 3 3 3" xfId="37478"/>
    <cellStyle name="표준 5 2 2 6 3 3 3 4" xfId="45671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2"/>
    <cellStyle name="표준 5 2 2 6 3 3 9" xfId="41575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8"/>
    <cellStyle name="표준 5 2 2 6 3 4 2 2 4" xfId="48231"/>
    <cellStyle name="표준 5 2 2 6 3 4 2 3" xfId="19471"/>
    <cellStyle name="표준 5 2 2 6 3 4 2 4" xfId="23633"/>
    <cellStyle name="표준 5 2 2 6 3 4 2 5" xfId="27731"/>
    <cellStyle name="표준 5 2 2 6 3 4 2 6" xfId="35942"/>
    <cellStyle name="표준 5 2 2 6 3 4 2 7" xfId="44135"/>
    <cellStyle name="표준 5 2 2 6 3 4 3" xfId="9071"/>
    <cellStyle name="표준 5 2 2 6 3 4 3 2" xfId="29779"/>
    <cellStyle name="표준 5 2 2 6 3 4 3 3" xfId="37990"/>
    <cellStyle name="표준 5 2 2 6 3 4 3 4" xfId="46183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4"/>
    <cellStyle name="표준 5 2 2 6 3 4 9" xfId="42087"/>
    <cellStyle name="표준 5 2 2 6 3 5" xfId="9583"/>
    <cellStyle name="표준 5 2 2 6 3 5 2" xfId="13695"/>
    <cellStyle name="표준 5 2 2 6 3 5 2 2" xfId="30291"/>
    <cellStyle name="표준 5 2 2 6 3 5 2 3" xfId="38502"/>
    <cellStyle name="표준 5 2 2 6 3 5 2 4" xfId="46695"/>
    <cellStyle name="표준 5 2 2 6 3 5 3" xfId="17935"/>
    <cellStyle name="표준 5 2 2 6 3 5 4" xfId="22097"/>
    <cellStyle name="표준 5 2 2 6 3 5 5" xfId="26195"/>
    <cellStyle name="표준 5 2 2 6 3 5 6" xfId="34406"/>
    <cellStyle name="표준 5 2 2 6 3 5 7" xfId="42599"/>
    <cellStyle name="표준 5 2 2 6 3 6" xfId="7535"/>
    <cellStyle name="표준 5 2 2 6 3 6 2" xfId="28243"/>
    <cellStyle name="표준 5 2 2 6 3 6 3" xfId="36454"/>
    <cellStyle name="표준 5 2 2 6 3 6 4" xfId="44647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8"/>
    <cellStyle name="표준 5 2 2 6 4 2 2 4" xfId="46951"/>
    <cellStyle name="표준 5 2 2 6 4 2 3" xfId="18191"/>
    <cellStyle name="표준 5 2 2 6 4 2 4" xfId="22353"/>
    <cellStyle name="표준 5 2 2 6 4 2 5" xfId="26451"/>
    <cellStyle name="표준 5 2 2 6 4 2 6" xfId="34662"/>
    <cellStyle name="표준 5 2 2 6 4 2 7" xfId="42855"/>
    <cellStyle name="표준 5 2 2 6 4 3" xfId="7791"/>
    <cellStyle name="표준 5 2 2 6 4 3 2" xfId="28499"/>
    <cellStyle name="표준 5 2 2 6 4 3 3" xfId="36710"/>
    <cellStyle name="표준 5 2 2 6 4 3 4" xfId="44903"/>
    <cellStyle name="표준 5 2 2 6 4 4" xfId="11903"/>
    <cellStyle name="표준 5 2 2 6 4 5" xfId="16143"/>
    <cellStyle name="표준 5 2 2 6 4 6" xfId="20305"/>
    <cellStyle name="표준 5 2 2 6 4 7" xfId="24403"/>
    <cellStyle name="표준 5 2 2 6 4 8" xfId="32614"/>
    <cellStyle name="표준 5 2 2 6 4 9" xfId="40807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70"/>
    <cellStyle name="표준 5 2 2 6 5 2 2 4" xfId="47463"/>
    <cellStyle name="표준 5 2 2 6 5 2 3" xfId="18703"/>
    <cellStyle name="표준 5 2 2 6 5 2 4" xfId="22865"/>
    <cellStyle name="표준 5 2 2 6 5 2 5" xfId="26963"/>
    <cellStyle name="표준 5 2 2 6 5 2 6" xfId="35174"/>
    <cellStyle name="표준 5 2 2 6 5 2 7" xfId="43367"/>
    <cellStyle name="표준 5 2 2 6 5 3" xfId="8303"/>
    <cellStyle name="표준 5 2 2 6 5 3 2" xfId="29011"/>
    <cellStyle name="표준 5 2 2 6 5 3 3" xfId="37222"/>
    <cellStyle name="표준 5 2 2 6 5 3 4" xfId="45415"/>
    <cellStyle name="표준 5 2 2 6 5 4" xfId="12415"/>
    <cellStyle name="표준 5 2 2 6 5 5" xfId="16655"/>
    <cellStyle name="표준 5 2 2 6 5 6" xfId="20817"/>
    <cellStyle name="표준 5 2 2 6 5 7" xfId="24915"/>
    <cellStyle name="표준 5 2 2 6 5 8" xfId="33126"/>
    <cellStyle name="표준 5 2 2 6 5 9" xfId="41319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2"/>
    <cellStyle name="표준 5 2 2 6 6 2 2 4" xfId="47975"/>
    <cellStyle name="표준 5 2 2 6 6 2 3" xfId="19215"/>
    <cellStyle name="표준 5 2 2 6 6 2 4" xfId="23377"/>
    <cellStyle name="표준 5 2 2 6 6 2 5" xfId="27475"/>
    <cellStyle name="표준 5 2 2 6 6 2 6" xfId="35686"/>
    <cellStyle name="표준 5 2 2 6 6 2 7" xfId="43879"/>
    <cellStyle name="표준 5 2 2 6 6 3" xfId="8815"/>
    <cellStyle name="표준 5 2 2 6 6 3 2" xfId="29523"/>
    <cellStyle name="표준 5 2 2 6 6 3 3" xfId="37734"/>
    <cellStyle name="표준 5 2 2 6 6 3 4" xfId="45927"/>
    <cellStyle name="표준 5 2 2 6 6 4" xfId="12927"/>
    <cellStyle name="표준 5 2 2 6 6 5" xfId="17167"/>
    <cellStyle name="표준 5 2 2 6 6 6" xfId="21329"/>
    <cellStyle name="표준 5 2 2 6 6 7" xfId="25427"/>
    <cellStyle name="표준 5 2 2 6 6 8" xfId="33638"/>
    <cellStyle name="표준 5 2 2 6 6 9" xfId="41831"/>
    <cellStyle name="표준 5 2 2 6 7" xfId="7020"/>
    <cellStyle name="표준 5 2 2 6 7 2" xfId="9327"/>
    <cellStyle name="표준 5 2 2 6 7 2 2" xfId="30035"/>
    <cellStyle name="표준 5 2 2 6 7 2 3" xfId="38246"/>
    <cellStyle name="표준 5 2 2 6 7 2 4" xfId="46439"/>
    <cellStyle name="표준 5 2 2 6 7 3" xfId="13439"/>
    <cellStyle name="표준 5 2 2 6 7 4" xfId="17679"/>
    <cellStyle name="표준 5 2 2 6 7 5" xfId="21841"/>
    <cellStyle name="표준 5 2 2 6 7 6" xfId="25939"/>
    <cellStyle name="표준 5 2 2 6 7 7" xfId="34150"/>
    <cellStyle name="표준 5 2 2 6 7 8" xfId="42343"/>
    <cellStyle name="표준 5 2 2 6 8" xfId="7160"/>
    <cellStyle name="표준 5 2 2 6 8 2" xfId="27987"/>
    <cellStyle name="표준 5 2 2 6 8 3" xfId="36198"/>
    <cellStyle name="표준 5 2 2 6 8 4" xfId="44391"/>
    <cellStyle name="표준 5 2 2 6 9" xfId="7279"/>
    <cellStyle name="표준 5 2 2 7" xfId="487"/>
    <cellStyle name="표준 5 2 2 7 10" xfId="19857"/>
    <cellStyle name="표준 5 2 2 7 11" xfId="23955"/>
    <cellStyle name="표준 5 2 2 7 12" xfId="32166"/>
    <cellStyle name="표준 5 2 2 7 13" xfId="40359"/>
    <cellStyle name="표준 5 2 2 7 2" xfId="743"/>
    <cellStyle name="표준 5 2 2 7 2 10" xfId="24211"/>
    <cellStyle name="표준 5 2 2 7 2 11" xfId="32422"/>
    <cellStyle name="표준 5 2 2 7 2 12" xfId="40615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8"/>
    <cellStyle name="표준 5 2 2 7 2 2 2 2 4" xfId="47271"/>
    <cellStyle name="표준 5 2 2 7 2 2 2 3" xfId="18511"/>
    <cellStyle name="표준 5 2 2 7 2 2 2 4" xfId="22673"/>
    <cellStyle name="표준 5 2 2 7 2 2 2 5" xfId="26771"/>
    <cellStyle name="표준 5 2 2 7 2 2 2 6" xfId="34982"/>
    <cellStyle name="표준 5 2 2 7 2 2 2 7" xfId="43175"/>
    <cellStyle name="표준 5 2 2 7 2 2 3" xfId="8111"/>
    <cellStyle name="표준 5 2 2 7 2 2 3 2" xfId="28819"/>
    <cellStyle name="표준 5 2 2 7 2 2 3 3" xfId="37030"/>
    <cellStyle name="표준 5 2 2 7 2 2 3 4" xfId="45223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4"/>
    <cellStyle name="표준 5 2 2 7 2 2 9" xfId="41127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90"/>
    <cellStyle name="표준 5 2 2 7 2 3 2 2 4" xfId="47783"/>
    <cellStyle name="표준 5 2 2 7 2 3 2 3" xfId="19023"/>
    <cellStyle name="표준 5 2 2 7 2 3 2 4" xfId="23185"/>
    <cellStyle name="표준 5 2 2 7 2 3 2 5" xfId="27283"/>
    <cellStyle name="표준 5 2 2 7 2 3 2 6" xfId="35494"/>
    <cellStyle name="표준 5 2 2 7 2 3 2 7" xfId="43687"/>
    <cellStyle name="표준 5 2 2 7 2 3 3" xfId="8623"/>
    <cellStyle name="표준 5 2 2 7 2 3 3 2" xfId="29331"/>
    <cellStyle name="표준 5 2 2 7 2 3 3 3" xfId="37542"/>
    <cellStyle name="표준 5 2 2 7 2 3 3 4" xfId="45735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6"/>
    <cellStyle name="표준 5 2 2 7 2 3 9" xfId="41639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2"/>
    <cellStyle name="표준 5 2 2 7 2 4 2 2 4" xfId="48295"/>
    <cellStyle name="표준 5 2 2 7 2 4 2 3" xfId="19535"/>
    <cellStyle name="표준 5 2 2 7 2 4 2 4" xfId="23697"/>
    <cellStyle name="표준 5 2 2 7 2 4 2 5" xfId="27795"/>
    <cellStyle name="표준 5 2 2 7 2 4 2 6" xfId="36006"/>
    <cellStyle name="표준 5 2 2 7 2 4 2 7" xfId="44199"/>
    <cellStyle name="표준 5 2 2 7 2 4 3" xfId="9135"/>
    <cellStyle name="표준 5 2 2 7 2 4 3 2" xfId="29843"/>
    <cellStyle name="표준 5 2 2 7 2 4 3 3" xfId="38054"/>
    <cellStyle name="표준 5 2 2 7 2 4 3 4" xfId="46247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8"/>
    <cellStyle name="표준 5 2 2 7 2 4 9" xfId="42151"/>
    <cellStyle name="표준 5 2 2 7 2 5" xfId="9647"/>
    <cellStyle name="표준 5 2 2 7 2 5 2" xfId="13759"/>
    <cellStyle name="표준 5 2 2 7 2 5 2 2" xfId="30355"/>
    <cellStyle name="표준 5 2 2 7 2 5 2 3" xfId="38566"/>
    <cellStyle name="표준 5 2 2 7 2 5 2 4" xfId="46759"/>
    <cellStyle name="표준 5 2 2 7 2 5 3" xfId="17999"/>
    <cellStyle name="표준 5 2 2 7 2 5 4" xfId="22161"/>
    <cellStyle name="표준 5 2 2 7 2 5 5" xfId="26259"/>
    <cellStyle name="표준 5 2 2 7 2 5 6" xfId="34470"/>
    <cellStyle name="표준 5 2 2 7 2 5 7" xfId="42663"/>
    <cellStyle name="표준 5 2 2 7 2 6" xfId="7599"/>
    <cellStyle name="표준 5 2 2 7 2 6 2" xfId="28307"/>
    <cellStyle name="표준 5 2 2 7 2 6 3" xfId="36518"/>
    <cellStyle name="표준 5 2 2 7 2 6 4" xfId="44711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2"/>
    <cellStyle name="표준 5 2 2 7 3 2 2 4" xfId="47015"/>
    <cellStyle name="표준 5 2 2 7 3 2 3" xfId="18255"/>
    <cellStyle name="표준 5 2 2 7 3 2 4" xfId="22417"/>
    <cellStyle name="표준 5 2 2 7 3 2 5" xfId="26515"/>
    <cellStyle name="표준 5 2 2 7 3 2 6" xfId="34726"/>
    <cellStyle name="표준 5 2 2 7 3 2 7" xfId="42919"/>
    <cellStyle name="표준 5 2 2 7 3 3" xfId="7855"/>
    <cellStyle name="표준 5 2 2 7 3 3 2" xfId="28563"/>
    <cellStyle name="표준 5 2 2 7 3 3 3" xfId="36774"/>
    <cellStyle name="표준 5 2 2 7 3 3 4" xfId="44967"/>
    <cellStyle name="표준 5 2 2 7 3 4" xfId="11967"/>
    <cellStyle name="표준 5 2 2 7 3 5" xfId="16207"/>
    <cellStyle name="표준 5 2 2 7 3 6" xfId="20369"/>
    <cellStyle name="표준 5 2 2 7 3 7" xfId="24467"/>
    <cellStyle name="표준 5 2 2 7 3 8" xfId="32678"/>
    <cellStyle name="표준 5 2 2 7 3 9" xfId="40871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4"/>
    <cellStyle name="표준 5 2 2 7 4 2 2 4" xfId="47527"/>
    <cellStyle name="표준 5 2 2 7 4 2 3" xfId="18767"/>
    <cellStyle name="표준 5 2 2 7 4 2 4" xfId="22929"/>
    <cellStyle name="표준 5 2 2 7 4 2 5" xfId="27027"/>
    <cellStyle name="표준 5 2 2 7 4 2 6" xfId="35238"/>
    <cellStyle name="표준 5 2 2 7 4 2 7" xfId="43431"/>
    <cellStyle name="표준 5 2 2 7 4 3" xfId="8367"/>
    <cellStyle name="표준 5 2 2 7 4 3 2" xfId="29075"/>
    <cellStyle name="표준 5 2 2 7 4 3 3" xfId="37286"/>
    <cellStyle name="표준 5 2 2 7 4 3 4" xfId="45479"/>
    <cellStyle name="표준 5 2 2 7 4 4" xfId="12479"/>
    <cellStyle name="표준 5 2 2 7 4 5" xfId="16719"/>
    <cellStyle name="표준 5 2 2 7 4 6" xfId="20881"/>
    <cellStyle name="표준 5 2 2 7 4 7" xfId="24979"/>
    <cellStyle name="표준 5 2 2 7 4 8" xfId="33190"/>
    <cellStyle name="표준 5 2 2 7 4 9" xfId="41383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6"/>
    <cellStyle name="표준 5 2 2 7 5 2 2 4" xfId="48039"/>
    <cellStyle name="표준 5 2 2 7 5 2 3" xfId="19279"/>
    <cellStyle name="표준 5 2 2 7 5 2 4" xfId="23441"/>
    <cellStyle name="표준 5 2 2 7 5 2 5" xfId="27539"/>
    <cellStyle name="표준 5 2 2 7 5 2 6" xfId="35750"/>
    <cellStyle name="표준 5 2 2 7 5 2 7" xfId="43943"/>
    <cellStyle name="표준 5 2 2 7 5 3" xfId="8879"/>
    <cellStyle name="표준 5 2 2 7 5 3 2" xfId="29587"/>
    <cellStyle name="표준 5 2 2 7 5 3 3" xfId="37798"/>
    <cellStyle name="표준 5 2 2 7 5 3 4" xfId="45991"/>
    <cellStyle name="표준 5 2 2 7 5 4" xfId="12991"/>
    <cellStyle name="표준 5 2 2 7 5 5" xfId="17231"/>
    <cellStyle name="표준 5 2 2 7 5 6" xfId="21393"/>
    <cellStyle name="표준 5 2 2 7 5 7" xfId="25491"/>
    <cellStyle name="표준 5 2 2 7 5 8" xfId="33702"/>
    <cellStyle name="표준 5 2 2 7 5 9" xfId="41895"/>
    <cellStyle name="표준 5 2 2 7 6" xfId="9391"/>
    <cellStyle name="표준 5 2 2 7 6 2" xfId="13503"/>
    <cellStyle name="표준 5 2 2 7 6 2 2" xfId="30099"/>
    <cellStyle name="표준 5 2 2 7 6 2 3" xfId="38310"/>
    <cellStyle name="표준 5 2 2 7 6 2 4" xfId="46503"/>
    <cellStyle name="표준 5 2 2 7 6 3" xfId="17743"/>
    <cellStyle name="표준 5 2 2 7 6 4" xfId="21905"/>
    <cellStyle name="표준 5 2 2 7 6 5" xfId="26003"/>
    <cellStyle name="표준 5 2 2 7 6 6" xfId="34214"/>
    <cellStyle name="표준 5 2 2 7 6 7" xfId="42407"/>
    <cellStyle name="표준 5 2 2 7 7" xfId="7343"/>
    <cellStyle name="표준 5 2 2 7 7 2" xfId="28051"/>
    <cellStyle name="표준 5 2 2 7 7 3" xfId="36262"/>
    <cellStyle name="표준 5 2 2 7 7 4" xfId="44455"/>
    <cellStyle name="표준 5 2 2 7 8" xfId="11455"/>
    <cellStyle name="표준 5 2 2 7 9" xfId="15695"/>
    <cellStyle name="표준 5 2 2 8" xfId="615"/>
    <cellStyle name="표준 5 2 2 8 10" xfId="24083"/>
    <cellStyle name="표준 5 2 2 8 11" xfId="32294"/>
    <cellStyle name="표준 5 2 2 8 12" xfId="40487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50"/>
    <cellStyle name="표준 5 2 2 8 2 2 2 4" xfId="47143"/>
    <cellStyle name="표준 5 2 2 8 2 2 3" xfId="18383"/>
    <cellStyle name="표준 5 2 2 8 2 2 4" xfId="22545"/>
    <cellStyle name="표준 5 2 2 8 2 2 5" xfId="26643"/>
    <cellStyle name="표준 5 2 2 8 2 2 6" xfId="34854"/>
    <cellStyle name="표준 5 2 2 8 2 2 7" xfId="43047"/>
    <cellStyle name="표준 5 2 2 8 2 3" xfId="7983"/>
    <cellStyle name="표준 5 2 2 8 2 3 2" xfId="28691"/>
    <cellStyle name="표준 5 2 2 8 2 3 3" xfId="36902"/>
    <cellStyle name="표준 5 2 2 8 2 3 4" xfId="45095"/>
    <cellStyle name="표준 5 2 2 8 2 4" xfId="12095"/>
    <cellStyle name="표준 5 2 2 8 2 5" xfId="16335"/>
    <cellStyle name="표준 5 2 2 8 2 6" xfId="20497"/>
    <cellStyle name="표준 5 2 2 8 2 7" xfId="24595"/>
    <cellStyle name="표준 5 2 2 8 2 8" xfId="32806"/>
    <cellStyle name="표준 5 2 2 8 2 9" xfId="40999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2"/>
    <cellStyle name="표준 5 2 2 8 3 2 2 4" xfId="47655"/>
    <cellStyle name="표준 5 2 2 8 3 2 3" xfId="18895"/>
    <cellStyle name="표준 5 2 2 8 3 2 4" xfId="23057"/>
    <cellStyle name="표준 5 2 2 8 3 2 5" xfId="27155"/>
    <cellStyle name="표준 5 2 2 8 3 2 6" xfId="35366"/>
    <cellStyle name="표준 5 2 2 8 3 2 7" xfId="43559"/>
    <cellStyle name="표준 5 2 2 8 3 3" xfId="8495"/>
    <cellStyle name="표준 5 2 2 8 3 3 2" xfId="29203"/>
    <cellStyle name="표준 5 2 2 8 3 3 3" xfId="37414"/>
    <cellStyle name="표준 5 2 2 8 3 3 4" xfId="45607"/>
    <cellStyle name="표준 5 2 2 8 3 4" xfId="12607"/>
    <cellStyle name="표준 5 2 2 8 3 5" xfId="16847"/>
    <cellStyle name="표준 5 2 2 8 3 6" xfId="21009"/>
    <cellStyle name="표준 5 2 2 8 3 7" xfId="25107"/>
    <cellStyle name="표준 5 2 2 8 3 8" xfId="33318"/>
    <cellStyle name="표준 5 2 2 8 3 9" xfId="41511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4"/>
    <cellStyle name="표준 5 2 2 8 4 2 2 4" xfId="48167"/>
    <cellStyle name="표준 5 2 2 8 4 2 3" xfId="19407"/>
    <cellStyle name="표준 5 2 2 8 4 2 4" xfId="23569"/>
    <cellStyle name="표준 5 2 2 8 4 2 5" xfId="27667"/>
    <cellStyle name="표준 5 2 2 8 4 2 6" xfId="35878"/>
    <cellStyle name="표준 5 2 2 8 4 2 7" xfId="44071"/>
    <cellStyle name="표준 5 2 2 8 4 3" xfId="9007"/>
    <cellStyle name="표준 5 2 2 8 4 3 2" xfId="29715"/>
    <cellStyle name="표준 5 2 2 8 4 3 3" xfId="37926"/>
    <cellStyle name="표준 5 2 2 8 4 3 4" xfId="46119"/>
    <cellStyle name="표준 5 2 2 8 4 4" xfId="13119"/>
    <cellStyle name="표준 5 2 2 8 4 5" xfId="17359"/>
    <cellStyle name="표준 5 2 2 8 4 6" xfId="21521"/>
    <cellStyle name="표준 5 2 2 8 4 7" xfId="25619"/>
    <cellStyle name="표준 5 2 2 8 4 8" xfId="33830"/>
    <cellStyle name="표준 5 2 2 8 4 9" xfId="42023"/>
    <cellStyle name="표준 5 2 2 8 5" xfId="9519"/>
    <cellStyle name="표준 5 2 2 8 5 2" xfId="13631"/>
    <cellStyle name="표준 5 2 2 8 5 2 2" xfId="30227"/>
    <cellStyle name="표준 5 2 2 8 5 2 3" xfId="38438"/>
    <cellStyle name="표준 5 2 2 8 5 2 4" xfId="46631"/>
    <cellStyle name="표준 5 2 2 8 5 3" xfId="17871"/>
    <cellStyle name="표준 5 2 2 8 5 4" xfId="22033"/>
    <cellStyle name="표준 5 2 2 8 5 5" xfId="26131"/>
    <cellStyle name="표준 5 2 2 8 5 6" xfId="34342"/>
    <cellStyle name="표준 5 2 2 8 5 7" xfId="42535"/>
    <cellStyle name="표준 5 2 2 8 6" xfId="7471"/>
    <cellStyle name="표준 5 2 2 8 6 2" xfId="28179"/>
    <cellStyle name="표준 5 2 2 8 6 3" xfId="36390"/>
    <cellStyle name="표준 5 2 2 8 6 4" xfId="44583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4"/>
    <cellStyle name="표준 5 2 2 9 2 2 4" xfId="46887"/>
    <cellStyle name="표준 5 2 2 9 2 3" xfId="18127"/>
    <cellStyle name="표준 5 2 2 9 2 4" xfId="22289"/>
    <cellStyle name="표준 5 2 2 9 2 5" xfId="26387"/>
    <cellStyle name="표준 5 2 2 9 2 6" xfId="34598"/>
    <cellStyle name="표준 5 2 2 9 2 7" xfId="42791"/>
    <cellStyle name="표준 5 2 2 9 3" xfId="7727"/>
    <cellStyle name="표준 5 2 2 9 3 2" xfId="28435"/>
    <cellStyle name="표준 5 2 2 9 3 3" xfId="36646"/>
    <cellStyle name="표준 5 2 2 9 3 4" xfId="44839"/>
    <cellStyle name="표준 5 2 2 9 4" xfId="11839"/>
    <cellStyle name="표준 5 2 2 9 5" xfId="16079"/>
    <cellStyle name="표준 5 2 2 9 6" xfId="20241"/>
    <cellStyle name="표준 5 2 2 9 7" xfId="24339"/>
    <cellStyle name="표준 5 2 2 9 8" xfId="32550"/>
    <cellStyle name="표준 5 2 2 9 9" xfId="40743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20"/>
    <cellStyle name="표준 5 2 3 10 2 2 4" xfId="47913"/>
    <cellStyle name="표준 5 2 3 10 2 3" xfId="19153"/>
    <cellStyle name="표준 5 2 3 10 2 4" xfId="23315"/>
    <cellStyle name="표준 5 2 3 10 2 5" xfId="27413"/>
    <cellStyle name="표준 5 2 3 10 2 6" xfId="35624"/>
    <cellStyle name="표준 5 2 3 10 2 7" xfId="43817"/>
    <cellStyle name="표준 5 2 3 10 3" xfId="8753"/>
    <cellStyle name="표준 5 2 3 10 3 2" xfId="29461"/>
    <cellStyle name="표준 5 2 3 10 3 3" xfId="37672"/>
    <cellStyle name="표준 5 2 3 10 3 4" xfId="45865"/>
    <cellStyle name="표준 5 2 3 10 4" xfId="12865"/>
    <cellStyle name="표준 5 2 3 10 5" xfId="17105"/>
    <cellStyle name="표준 5 2 3 10 6" xfId="21267"/>
    <cellStyle name="표준 5 2 3 10 7" xfId="25365"/>
    <cellStyle name="표준 5 2 3 10 8" xfId="33576"/>
    <cellStyle name="표준 5 2 3 10 9" xfId="41769"/>
    <cellStyle name="표준 5 2 3 11" xfId="4394"/>
    <cellStyle name="표준 5 2 3 11 2" xfId="9265"/>
    <cellStyle name="표준 5 2 3 11 2 2" xfId="29973"/>
    <cellStyle name="표준 5 2 3 11 2 3" xfId="38184"/>
    <cellStyle name="표준 5 2 3 11 2 4" xfId="46377"/>
    <cellStyle name="표준 5 2 3 11 3" xfId="13377"/>
    <cellStyle name="표준 5 2 3 11 4" xfId="17617"/>
    <cellStyle name="표준 5 2 3 11 5" xfId="21779"/>
    <cellStyle name="표준 5 2 3 11 6" xfId="25877"/>
    <cellStyle name="표준 5 2 3 11 7" xfId="34088"/>
    <cellStyle name="표준 5 2 3 11 8" xfId="42281"/>
    <cellStyle name="표준 5 2 3 12" xfId="6952"/>
    <cellStyle name="표준 5 2 3 12 2" xfId="27925"/>
    <cellStyle name="표준 5 2 3 12 3" xfId="36136"/>
    <cellStyle name="표준 5 2 3 12 4" xfId="44329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2"/>
    <cellStyle name="표준 5 2 3 2 10 2 4" xfId="46385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6"/>
    <cellStyle name="표준 5 2 3 2 10 8" xfId="42289"/>
    <cellStyle name="표준 5 2 3 2 11" xfId="6960"/>
    <cellStyle name="표준 5 2 3 2 11 2" xfId="27933"/>
    <cellStyle name="표준 5 2 3 2 11 3" xfId="36144"/>
    <cellStyle name="표준 5 2 3 2 11 4" xfId="44337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60"/>
    <cellStyle name="표준 5 2 3 2 2 10 4" xfId="44353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4"/>
    <cellStyle name="표준 5 2 3 2 2 18" xfId="40257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6"/>
    <cellStyle name="표준 5 2 3 2 2 2 17" xfId="40289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60"/>
    <cellStyle name="표준 5 2 3 2 2 2 2 14" xfId="40353"/>
    <cellStyle name="표준 5 2 3 2 2 2 2 2" xfId="609"/>
    <cellStyle name="표준 5 2 3 2 2 2 2 2 10" xfId="19979"/>
    <cellStyle name="표준 5 2 3 2 2 2 2 2 11" xfId="24077"/>
    <cellStyle name="표준 5 2 3 2 2 2 2 2 12" xfId="32288"/>
    <cellStyle name="표준 5 2 3 2 2 2 2 2 13" xfId="40481"/>
    <cellStyle name="표준 5 2 3 2 2 2 2 2 2" xfId="865"/>
    <cellStyle name="표준 5 2 3 2 2 2 2 2 2 10" xfId="24333"/>
    <cellStyle name="표준 5 2 3 2 2 2 2 2 2 11" xfId="32544"/>
    <cellStyle name="표준 5 2 3 2 2 2 2 2 2 12" xfId="40737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200"/>
    <cellStyle name="표준 5 2 3 2 2 2 2 2 2 2 2 2 4" xfId="47393"/>
    <cellStyle name="표준 5 2 3 2 2 2 2 2 2 2 2 3" xfId="18633"/>
    <cellStyle name="표준 5 2 3 2 2 2 2 2 2 2 2 4" xfId="22795"/>
    <cellStyle name="표준 5 2 3 2 2 2 2 2 2 2 2 5" xfId="26893"/>
    <cellStyle name="표준 5 2 3 2 2 2 2 2 2 2 2 6" xfId="35104"/>
    <cellStyle name="표준 5 2 3 2 2 2 2 2 2 2 2 7" xfId="43297"/>
    <cellStyle name="표준 5 2 3 2 2 2 2 2 2 2 3" xfId="8233"/>
    <cellStyle name="표준 5 2 3 2 2 2 2 2 2 2 3 2" xfId="28941"/>
    <cellStyle name="표준 5 2 3 2 2 2 2 2 2 2 3 3" xfId="37152"/>
    <cellStyle name="표준 5 2 3 2 2 2 2 2 2 2 3 4" xfId="45345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6"/>
    <cellStyle name="표준 5 2 3 2 2 2 2 2 2 2 9" xfId="41249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2"/>
    <cellStyle name="표준 5 2 3 2 2 2 2 2 2 3 2 2 4" xfId="47905"/>
    <cellStyle name="표준 5 2 3 2 2 2 2 2 2 3 2 3" xfId="19145"/>
    <cellStyle name="표준 5 2 3 2 2 2 2 2 2 3 2 4" xfId="23307"/>
    <cellStyle name="표준 5 2 3 2 2 2 2 2 2 3 2 5" xfId="27405"/>
    <cellStyle name="표준 5 2 3 2 2 2 2 2 2 3 2 6" xfId="35616"/>
    <cellStyle name="표준 5 2 3 2 2 2 2 2 2 3 2 7" xfId="43809"/>
    <cellStyle name="표준 5 2 3 2 2 2 2 2 2 3 3" xfId="8745"/>
    <cellStyle name="표준 5 2 3 2 2 2 2 2 2 3 3 2" xfId="29453"/>
    <cellStyle name="표준 5 2 3 2 2 2 2 2 2 3 3 3" xfId="37664"/>
    <cellStyle name="표준 5 2 3 2 2 2 2 2 2 3 3 4" xfId="45857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8"/>
    <cellStyle name="표준 5 2 3 2 2 2 2 2 2 3 9" xfId="41761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4"/>
    <cellStyle name="표준 5 2 3 2 2 2 2 2 2 4 2 2 4" xfId="48417"/>
    <cellStyle name="표준 5 2 3 2 2 2 2 2 2 4 2 3" xfId="19657"/>
    <cellStyle name="표준 5 2 3 2 2 2 2 2 2 4 2 4" xfId="23819"/>
    <cellStyle name="표준 5 2 3 2 2 2 2 2 2 4 2 5" xfId="27917"/>
    <cellStyle name="표준 5 2 3 2 2 2 2 2 2 4 2 6" xfId="36128"/>
    <cellStyle name="표준 5 2 3 2 2 2 2 2 2 4 2 7" xfId="44321"/>
    <cellStyle name="표준 5 2 3 2 2 2 2 2 2 4 3" xfId="9257"/>
    <cellStyle name="표준 5 2 3 2 2 2 2 2 2 4 3 2" xfId="29965"/>
    <cellStyle name="표준 5 2 3 2 2 2 2 2 2 4 3 3" xfId="38176"/>
    <cellStyle name="표준 5 2 3 2 2 2 2 2 2 4 3 4" xfId="46369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80"/>
    <cellStyle name="표준 5 2 3 2 2 2 2 2 2 4 9" xfId="42273"/>
    <cellStyle name="표준 5 2 3 2 2 2 2 2 2 5" xfId="9769"/>
    <cellStyle name="표준 5 2 3 2 2 2 2 2 2 5 2" xfId="13881"/>
    <cellStyle name="표준 5 2 3 2 2 2 2 2 2 5 2 2" xfId="30477"/>
    <cellStyle name="표준 5 2 3 2 2 2 2 2 2 5 2 3" xfId="38688"/>
    <cellStyle name="표준 5 2 3 2 2 2 2 2 2 5 2 4" xfId="46881"/>
    <cellStyle name="표준 5 2 3 2 2 2 2 2 2 5 3" xfId="18121"/>
    <cellStyle name="표준 5 2 3 2 2 2 2 2 2 5 4" xfId="22283"/>
    <cellStyle name="표준 5 2 3 2 2 2 2 2 2 5 5" xfId="26381"/>
    <cellStyle name="표준 5 2 3 2 2 2 2 2 2 5 6" xfId="34592"/>
    <cellStyle name="표준 5 2 3 2 2 2 2 2 2 5 7" xfId="42785"/>
    <cellStyle name="표준 5 2 3 2 2 2 2 2 2 6" xfId="7721"/>
    <cellStyle name="표준 5 2 3 2 2 2 2 2 2 6 2" xfId="28429"/>
    <cellStyle name="표준 5 2 3 2 2 2 2 2 2 6 3" xfId="36640"/>
    <cellStyle name="표준 5 2 3 2 2 2 2 2 2 6 4" xfId="44833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4"/>
    <cellStyle name="표준 5 2 3 2 2 2 2 2 3 2 2 4" xfId="47137"/>
    <cellStyle name="표준 5 2 3 2 2 2 2 2 3 2 3" xfId="18377"/>
    <cellStyle name="표준 5 2 3 2 2 2 2 2 3 2 4" xfId="22539"/>
    <cellStyle name="표준 5 2 3 2 2 2 2 2 3 2 5" xfId="26637"/>
    <cellStyle name="표준 5 2 3 2 2 2 2 2 3 2 6" xfId="34848"/>
    <cellStyle name="표준 5 2 3 2 2 2 2 2 3 2 7" xfId="43041"/>
    <cellStyle name="표준 5 2 3 2 2 2 2 2 3 3" xfId="7977"/>
    <cellStyle name="표준 5 2 3 2 2 2 2 2 3 3 2" xfId="28685"/>
    <cellStyle name="표준 5 2 3 2 2 2 2 2 3 3 3" xfId="36896"/>
    <cellStyle name="표준 5 2 3 2 2 2 2 2 3 3 4" xfId="45089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800"/>
    <cellStyle name="표준 5 2 3 2 2 2 2 2 3 9" xfId="40993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6"/>
    <cellStyle name="표준 5 2 3 2 2 2 2 2 4 2 2 4" xfId="47649"/>
    <cellStyle name="표준 5 2 3 2 2 2 2 2 4 2 3" xfId="18889"/>
    <cellStyle name="표준 5 2 3 2 2 2 2 2 4 2 4" xfId="23051"/>
    <cellStyle name="표준 5 2 3 2 2 2 2 2 4 2 5" xfId="27149"/>
    <cellStyle name="표준 5 2 3 2 2 2 2 2 4 2 6" xfId="35360"/>
    <cellStyle name="표준 5 2 3 2 2 2 2 2 4 2 7" xfId="43553"/>
    <cellStyle name="표준 5 2 3 2 2 2 2 2 4 3" xfId="8489"/>
    <cellStyle name="표준 5 2 3 2 2 2 2 2 4 3 2" xfId="29197"/>
    <cellStyle name="표준 5 2 3 2 2 2 2 2 4 3 3" xfId="37408"/>
    <cellStyle name="표준 5 2 3 2 2 2 2 2 4 3 4" xfId="45601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2"/>
    <cellStyle name="표준 5 2 3 2 2 2 2 2 4 9" xfId="41505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8"/>
    <cellStyle name="표준 5 2 3 2 2 2 2 2 5 2 2 4" xfId="48161"/>
    <cellStyle name="표준 5 2 3 2 2 2 2 2 5 2 3" xfId="19401"/>
    <cellStyle name="표준 5 2 3 2 2 2 2 2 5 2 4" xfId="23563"/>
    <cellStyle name="표준 5 2 3 2 2 2 2 2 5 2 5" xfId="27661"/>
    <cellStyle name="표준 5 2 3 2 2 2 2 2 5 2 6" xfId="35872"/>
    <cellStyle name="표준 5 2 3 2 2 2 2 2 5 2 7" xfId="44065"/>
    <cellStyle name="표준 5 2 3 2 2 2 2 2 5 3" xfId="9001"/>
    <cellStyle name="표준 5 2 3 2 2 2 2 2 5 3 2" xfId="29709"/>
    <cellStyle name="표준 5 2 3 2 2 2 2 2 5 3 3" xfId="37920"/>
    <cellStyle name="표준 5 2 3 2 2 2 2 2 5 3 4" xfId="46113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4"/>
    <cellStyle name="표준 5 2 3 2 2 2 2 2 5 9" xfId="42017"/>
    <cellStyle name="표준 5 2 3 2 2 2 2 2 6" xfId="9513"/>
    <cellStyle name="표준 5 2 3 2 2 2 2 2 6 2" xfId="13625"/>
    <cellStyle name="표준 5 2 3 2 2 2 2 2 6 2 2" xfId="30221"/>
    <cellStyle name="표준 5 2 3 2 2 2 2 2 6 2 3" xfId="38432"/>
    <cellStyle name="표준 5 2 3 2 2 2 2 2 6 2 4" xfId="46625"/>
    <cellStyle name="표준 5 2 3 2 2 2 2 2 6 3" xfId="17865"/>
    <cellStyle name="표준 5 2 3 2 2 2 2 2 6 4" xfId="22027"/>
    <cellStyle name="표준 5 2 3 2 2 2 2 2 6 5" xfId="26125"/>
    <cellStyle name="표준 5 2 3 2 2 2 2 2 6 6" xfId="34336"/>
    <cellStyle name="표준 5 2 3 2 2 2 2 2 6 7" xfId="42529"/>
    <cellStyle name="표준 5 2 3 2 2 2 2 2 7" xfId="7465"/>
    <cellStyle name="표준 5 2 3 2 2 2 2 2 7 2" xfId="28173"/>
    <cellStyle name="표준 5 2 3 2 2 2 2 2 7 3" xfId="36384"/>
    <cellStyle name="표준 5 2 3 2 2 2 2 2 7 4" xfId="44577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6"/>
    <cellStyle name="표준 5 2 3 2 2 2 2 3 12" xfId="40609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2"/>
    <cellStyle name="표준 5 2 3 2 2 2 2 3 2 2 2 4" xfId="47265"/>
    <cellStyle name="표준 5 2 3 2 2 2 2 3 2 2 3" xfId="18505"/>
    <cellStyle name="표준 5 2 3 2 2 2 2 3 2 2 4" xfId="22667"/>
    <cellStyle name="표준 5 2 3 2 2 2 2 3 2 2 5" xfId="26765"/>
    <cellStyle name="표준 5 2 3 2 2 2 2 3 2 2 6" xfId="34976"/>
    <cellStyle name="표준 5 2 3 2 2 2 2 3 2 2 7" xfId="43169"/>
    <cellStyle name="표준 5 2 3 2 2 2 2 3 2 3" xfId="8105"/>
    <cellStyle name="표준 5 2 3 2 2 2 2 3 2 3 2" xfId="28813"/>
    <cellStyle name="표준 5 2 3 2 2 2 2 3 2 3 3" xfId="37024"/>
    <cellStyle name="표준 5 2 3 2 2 2 2 3 2 3 4" xfId="45217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8"/>
    <cellStyle name="표준 5 2 3 2 2 2 2 3 2 9" xfId="41121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4"/>
    <cellStyle name="표준 5 2 3 2 2 2 2 3 3 2 2 4" xfId="47777"/>
    <cellStyle name="표준 5 2 3 2 2 2 2 3 3 2 3" xfId="19017"/>
    <cellStyle name="표준 5 2 3 2 2 2 2 3 3 2 4" xfId="23179"/>
    <cellStyle name="표준 5 2 3 2 2 2 2 3 3 2 5" xfId="27277"/>
    <cellStyle name="표준 5 2 3 2 2 2 2 3 3 2 6" xfId="35488"/>
    <cellStyle name="표준 5 2 3 2 2 2 2 3 3 2 7" xfId="43681"/>
    <cellStyle name="표준 5 2 3 2 2 2 2 3 3 3" xfId="8617"/>
    <cellStyle name="표준 5 2 3 2 2 2 2 3 3 3 2" xfId="29325"/>
    <cellStyle name="표준 5 2 3 2 2 2 2 3 3 3 3" xfId="37536"/>
    <cellStyle name="표준 5 2 3 2 2 2 2 3 3 3 4" xfId="45729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40"/>
    <cellStyle name="표준 5 2 3 2 2 2 2 3 3 9" xfId="41633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6"/>
    <cellStyle name="표준 5 2 3 2 2 2 2 3 4 2 2 4" xfId="48289"/>
    <cellStyle name="표준 5 2 3 2 2 2 2 3 4 2 3" xfId="19529"/>
    <cellStyle name="표준 5 2 3 2 2 2 2 3 4 2 4" xfId="23691"/>
    <cellStyle name="표준 5 2 3 2 2 2 2 3 4 2 5" xfId="27789"/>
    <cellStyle name="표준 5 2 3 2 2 2 2 3 4 2 6" xfId="36000"/>
    <cellStyle name="표준 5 2 3 2 2 2 2 3 4 2 7" xfId="44193"/>
    <cellStyle name="표준 5 2 3 2 2 2 2 3 4 3" xfId="9129"/>
    <cellStyle name="표준 5 2 3 2 2 2 2 3 4 3 2" xfId="29837"/>
    <cellStyle name="표준 5 2 3 2 2 2 2 3 4 3 3" xfId="38048"/>
    <cellStyle name="표준 5 2 3 2 2 2 2 3 4 3 4" xfId="46241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2"/>
    <cellStyle name="표준 5 2 3 2 2 2 2 3 4 9" xfId="42145"/>
    <cellStyle name="표준 5 2 3 2 2 2 2 3 5" xfId="9641"/>
    <cellStyle name="표준 5 2 3 2 2 2 2 3 5 2" xfId="13753"/>
    <cellStyle name="표준 5 2 3 2 2 2 2 3 5 2 2" xfId="30349"/>
    <cellStyle name="표준 5 2 3 2 2 2 2 3 5 2 3" xfId="38560"/>
    <cellStyle name="표준 5 2 3 2 2 2 2 3 5 2 4" xfId="46753"/>
    <cellStyle name="표준 5 2 3 2 2 2 2 3 5 3" xfId="17993"/>
    <cellStyle name="표준 5 2 3 2 2 2 2 3 5 4" xfId="22155"/>
    <cellStyle name="표준 5 2 3 2 2 2 2 3 5 5" xfId="26253"/>
    <cellStyle name="표준 5 2 3 2 2 2 2 3 5 6" xfId="34464"/>
    <cellStyle name="표준 5 2 3 2 2 2 2 3 5 7" xfId="42657"/>
    <cellStyle name="표준 5 2 3 2 2 2 2 3 6" xfId="7593"/>
    <cellStyle name="표준 5 2 3 2 2 2 2 3 6 2" xfId="28301"/>
    <cellStyle name="표준 5 2 3 2 2 2 2 3 6 3" xfId="36512"/>
    <cellStyle name="표준 5 2 3 2 2 2 2 3 6 4" xfId="44705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6"/>
    <cellStyle name="표준 5 2 3 2 2 2 2 4 2 2 4" xfId="47009"/>
    <cellStyle name="표준 5 2 3 2 2 2 2 4 2 3" xfId="18249"/>
    <cellStyle name="표준 5 2 3 2 2 2 2 4 2 4" xfId="22411"/>
    <cellStyle name="표준 5 2 3 2 2 2 2 4 2 5" xfId="26509"/>
    <cellStyle name="표준 5 2 3 2 2 2 2 4 2 6" xfId="34720"/>
    <cellStyle name="표준 5 2 3 2 2 2 2 4 2 7" xfId="42913"/>
    <cellStyle name="표준 5 2 3 2 2 2 2 4 3" xfId="7849"/>
    <cellStyle name="표준 5 2 3 2 2 2 2 4 3 2" xfId="28557"/>
    <cellStyle name="표준 5 2 3 2 2 2 2 4 3 3" xfId="36768"/>
    <cellStyle name="표준 5 2 3 2 2 2 2 4 3 4" xfId="44961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2"/>
    <cellStyle name="표준 5 2 3 2 2 2 2 4 9" xfId="40865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8"/>
    <cellStyle name="표준 5 2 3 2 2 2 2 5 2 2 4" xfId="47521"/>
    <cellStyle name="표준 5 2 3 2 2 2 2 5 2 3" xfId="18761"/>
    <cellStyle name="표준 5 2 3 2 2 2 2 5 2 4" xfId="22923"/>
    <cellStyle name="표준 5 2 3 2 2 2 2 5 2 5" xfId="27021"/>
    <cellStyle name="표준 5 2 3 2 2 2 2 5 2 6" xfId="35232"/>
    <cellStyle name="표준 5 2 3 2 2 2 2 5 2 7" xfId="43425"/>
    <cellStyle name="표준 5 2 3 2 2 2 2 5 3" xfId="8361"/>
    <cellStyle name="표준 5 2 3 2 2 2 2 5 3 2" xfId="29069"/>
    <cellStyle name="표준 5 2 3 2 2 2 2 5 3 3" xfId="37280"/>
    <cellStyle name="표준 5 2 3 2 2 2 2 5 3 4" xfId="45473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4"/>
    <cellStyle name="표준 5 2 3 2 2 2 2 5 9" xfId="41377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40"/>
    <cellStyle name="표준 5 2 3 2 2 2 2 6 2 2 4" xfId="48033"/>
    <cellStyle name="표준 5 2 3 2 2 2 2 6 2 3" xfId="19273"/>
    <cellStyle name="표준 5 2 3 2 2 2 2 6 2 4" xfId="23435"/>
    <cellStyle name="표준 5 2 3 2 2 2 2 6 2 5" xfId="27533"/>
    <cellStyle name="표준 5 2 3 2 2 2 2 6 2 6" xfId="35744"/>
    <cellStyle name="표준 5 2 3 2 2 2 2 6 2 7" xfId="43937"/>
    <cellStyle name="표준 5 2 3 2 2 2 2 6 3" xfId="8873"/>
    <cellStyle name="표준 5 2 3 2 2 2 2 6 3 2" xfId="29581"/>
    <cellStyle name="표준 5 2 3 2 2 2 2 6 3 3" xfId="37792"/>
    <cellStyle name="표준 5 2 3 2 2 2 2 6 3 4" xfId="45985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6"/>
    <cellStyle name="표준 5 2 3 2 2 2 2 6 9" xfId="41889"/>
    <cellStyle name="표준 5 2 3 2 2 2 2 7" xfId="9385"/>
    <cellStyle name="표준 5 2 3 2 2 2 2 7 2" xfId="13497"/>
    <cellStyle name="표준 5 2 3 2 2 2 2 7 2 2" xfId="30093"/>
    <cellStyle name="표준 5 2 3 2 2 2 2 7 2 3" xfId="38304"/>
    <cellStyle name="표준 5 2 3 2 2 2 2 7 2 4" xfId="46497"/>
    <cellStyle name="표준 5 2 3 2 2 2 2 7 3" xfId="17737"/>
    <cellStyle name="표준 5 2 3 2 2 2 2 7 4" xfId="21899"/>
    <cellStyle name="표준 5 2 3 2 2 2 2 7 5" xfId="25997"/>
    <cellStyle name="표준 5 2 3 2 2 2 2 7 6" xfId="34208"/>
    <cellStyle name="표준 5 2 3 2 2 2 2 7 7" xfId="42401"/>
    <cellStyle name="표준 5 2 3 2 2 2 2 8" xfId="7337"/>
    <cellStyle name="표준 5 2 3 2 2 2 2 8 2" xfId="28045"/>
    <cellStyle name="표준 5 2 3 2 2 2 2 8 3" xfId="36256"/>
    <cellStyle name="표준 5 2 3 2 2 2 2 8 4" xfId="44449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4"/>
    <cellStyle name="표준 5 2 3 2 2 2 3 13" xfId="40417"/>
    <cellStyle name="표준 5 2 3 2 2 2 3 2" xfId="801"/>
    <cellStyle name="표준 5 2 3 2 2 2 3 2 10" xfId="24269"/>
    <cellStyle name="표준 5 2 3 2 2 2 3 2 11" xfId="32480"/>
    <cellStyle name="표준 5 2 3 2 2 2 3 2 12" xfId="40673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6"/>
    <cellStyle name="표준 5 2 3 2 2 2 3 2 2 2 2 4" xfId="47329"/>
    <cellStyle name="표준 5 2 3 2 2 2 3 2 2 2 3" xfId="18569"/>
    <cellStyle name="표준 5 2 3 2 2 2 3 2 2 2 4" xfId="22731"/>
    <cellStyle name="표준 5 2 3 2 2 2 3 2 2 2 5" xfId="26829"/>
    <cellStyle name="표준 5 2 3 2 2 2 3 2 2 2 6" xfId="35040"/>
    <cellStyle name="표준 5 2 3 2 2 2 3 2 2 2 7" xfId="43233"/>
    <cellStyle name="표준 5 2 3 2 2 2 3 2 2 3" xfId="8169"/>
    <cellStyle name="표준 5 2 3 2 2 2 3 2 2 3 2" xfId="28877"/>
    <cellStyle name="표준 5 2 3 2 2 2 3 2 2 3 3" xfId="37088"/>
    <cellStyle name="표준 5 2 3 2 2 2 3 2 2 3 4" xfId="45281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2"/>
    <cellStyle name="표준 5 2 3 2 2 2 3 2 2 9" xfId="41185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8"/>
    <cellStyle name="표준 5 2 3 2 2 2 3 2 3 2 2 4" xfId="47841"/>
    <cellStyle name="표준 5 2 3 2 2 2 3 2 3 2 3" xfId="19081"/>
    <cellStyle name="표준 5 2 3 2 2 2 3 2 3 2 4" xfId="23243"/>
    <cellStyle name="표준 5 2 3 2 2 2 3 2 3 2 5" xfId="27341"/>
    <cellStyle name="표준 5 2 3 2 2 2 3 2 3 2 6" xfId="35552"/>
    <cellStyle name="표준 5 2 3 2 2 2 3 2 3 2 7" xfId="43745"/>
    <cellStyle name="표준 5 2 3 2 2 2 3 2 3 3" xfId="8681"/>
    <cellStyle name="표준 5 2 3 2 2 2 3 2 3 3 2" xfId="29389"/>
    <cellStyle name="표준 5 2 3 2 2 2 3 2 3 3 3" xfId="37600"/>
    <cellStyle name="표준 5 2 3 2 2 2 3 2 3 3 4" xfId="45793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4"/>
    <cellStyle name="표준 5 2 3 2 2 2 3 2 3 9" xfId="41697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60"/>
    <cellStyle name="표준 5 2 3 2 2 2 3 2 4 2 2 4" xfId="48353"/>
    <cellStyle name="표준 5 2 3 2 2 2 3 2 4 2 3" xfId="19593"/>
    <cellStyle name="표준 5 2 3 2 2 2 3 2 4 2 4" xfId="23755"/>
    <cellStyle name="표준 5 2 3 2 2 2 3 2 4 2 5" xfId="27853"/>
    <cellStyle name="표준 5 2 3 2 2 2 3 2 4 2 6" xfId="36064"/>
    <cellStyle name="표준 5 2 3 2 2 2 3 2 4 2 7" xfId="44257"/>
    <cellStyle name="표준 5 2 3 2 2 2 3 2 4 3" xfId="9193"/>
    <cellStyle name="표준 5 2 3 2 2 2 3 2 4 3 2" xfId="29901"/>
    <cellStyle name="표준 5 2 3 2 2 2 3 2 4 3 3" xfId="38112"/>
    <cellStyle name="표준 5 2 3 2 2 2 3 2 4 3 4" xfId="46305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6"/>
    <cellStyle name="표준 5 2 3 2 2 2 3 2 4 9" xfId="42209"/>
    <cellStyle name="표준 5 2 3 2 2 2 3 2 5" xfId="9705"/>
    <cellStyle name="표준 5 2 3 2 2 2 3 2 5 2" xfId="13817"/>
    <cellStyle name="표준 5 2 3 2 2 2 3 2 5 2 2" xfId="30413"/>
    <cellStyle name="표준 5 2 3 2 2 2 3 2 5 2 3" xfId="38624"/>
    <cellStyle name="표준 5 2 3 2 2 2 3 2 5 2 4" xfId="46817"/>
    <cellStyle name="표준 5 2 3 2 2 2 3 2 5 3" xfId="18057"/>
    <cellStyle name="표준 5 2 3 2 2 2 3 2 5 4" xfId="22219"/>
    <cellStyle name="표준 5 2 3 2 2 2 3 2 5 5" xfId="26317"/>
    <cellStyle name="표준 5 2 3 2 2 2 3 2 5 6" xfId="34528"/>
    <cellStyle name="표준 5 2 3 2 2 2 3 2 5 7" xfId="42721"/>
    <cellStyle name="표준 5 2 3 2 2 2 3 2 6" xfId="7657"/>
    <cellStyle name="표준 5 2 3 2 2 2 3 2 6 2" xfId="28365"/>
    <cellStyle name="표준 5 2 3 2 2 2 3 2 6 3" xfId="36576"/>
    <cellStyle name="표준 5 2 3 2 2 2 3 2 6 4" xfId="44769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80"/>
    <cellStyle name="표준 5 2 3 2 2 2 3 3 2 2 4" xfId="47073"/>
    <cellStyle name="표준 5 2 3 2 2 2 3 3 2 3" xfId="18313"/>
    <cellStyle name="표준 5 2 3 2 2 2 3 3 2 4" xfId="22475"/>
    <cellStyle name="표준 5 2 3 2 2 2 3 3 2 5" xfId="26573"/>
    <cellStyle name="표준 5 2 3 2 2 2 3 3 2 6" xfId="34784"/>
    <cellStyle name="표준 5 2 3 2 2 2 3 3 2 7" xfId="42977"/>
    <cellStyle name="표준 5 2 3 2 2 2 3 3 3" xfId="7913"/>
    <cellStyle name="표준 5 2 3 2 2 2 3 3 3 2" xfId="28621"/>
    <cellStyle name="표준 5 2 3 2 2 2 3 3 3 3" xfId="36832"/>
    <cellStyle name="표준 5 2 3 2 2 2 3 3 3 4" xfId="45025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6"/>
    <cellStyle name="표준 5 2 3 2 2 2 3 3 9" xfId="40929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2"/>
    <cellStyle name="표준 5 2 3 2 2 2 3 4 2 2 4" xfId="47585"/>
    <cellStyle name="표준 5 2 3 2 2 2 3 4 2 3" xfId="18825"/>
    <cellStyle name="표준 5 2 3 2 2 2 3 4 2 4" xfId="22987"/>
    <cellStyle name="표준 5 2 3 2 2 2 3 4 2 5" xfId="27085"/>
    <cellStyle name="표준 5 2 3 2 2 2 3 4 2 6" xfId="35296"/>
    <cellStyle name="표준 5 2 3 2 2 2 3 4 2 7" xfId="43489"/>
    <cellStyle name="표준 5 2 3 2 2 2 3 4 3" xfId="8425"/>
    <cellStyle name="표준 5 2 3 2 2 2 3 4 3 2" xfId="29133"/>
    <cellStyle name="표준 5 2 3 2 2 2 3 4 3 3" xfId="37344"/>
    <cellStyle name="표준 5 2 3 2 2 2 3 4 3 4" xfId="45537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8"/>
    <cellStyle name="표준 5 2 3 2 2 2 3 4 9" xfId="41441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4"/>
    <cellStyle name="표준 5 2 3 2 2 2 3 5 2 2 4" xfId="48097"/>
    <cellStyle name="표준 5 2 3 2 2 2 3 5 2 3" xfId="19337"/>
    <cellStyle name="표준 5 2 3 2 2 2 3 5 2 4" xfId="23499"/>
    <cellStyle name="표준 5 2 3 2 2 2 3 5 2 5" xfId="27597"/>
    <cellStyle name="표준 5 2 3 2 2 2 3 5 2 6" xfId="35808"/>
    <cellStyle name="표준 5 2 3 2 2 2 3 5 2 7" xfId="44001"/>
    <cellStyle name="표준 5 2 3 2 2 2 3 5 3" xfId="8937"/>
    <cellStyle name="표준 5 2 3 2 2 2 3 5 3 2" xfId="29645"/>
    <cellStyle name="표준 5 2 3 2 2 2 3 5 3 3" xfId="37856"/>
    <cellStyle name="표준 5 2 3 2 2 2 3 5 3 4" xfId="46049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60"/>
    <cellStyle name="표준 5 2 3 2 2 2 3 5 9" xfId="41953"/>
    <cellStyle name="표준 5 2 3 2 2 2 3 6" xfId="9449"/>
    <cellStyle name="표준 5 2 3 2 2 2 3 6 2" xfId="13561"/>
    <cellStyle name="표준 5 2 3 2 2 2 3 6 2 2" xfId="30157"/>
    <cellStyle name="표준 5 2 3 2 2 2 3 6 2 3" xfId="38368"/>
    <cellStyle name="표준 5 2 3 2 2 2 3 6 2 4" xfId="46561"/>
    <cellStyle name="표준 5 2 3 2 2 2 3 6 3" xfId="17801"/>
    <cellStyle name="표준 5 2 3 2 2 2 3 6 4" xfId="21963"/>
    <cellStyle name="표준 5 2 3 2 2 2 3 6 5" xfId="26061"/>
    <cellStyle name="표준 5 2 3 2 2 2 3 6 6" xfId="34272"/>
    <cellStyle name="표준 5 2 3 2 2 2 3 6 7" xfId="42465"/>
    <cellStyle name="표준 5 2 3 2 2 2 3 7" xfId="7401"/>
    <cellStyle name="표준 5 2 3 2 2 2 3 7 2" xfId="28109"/>
    <cellStyle name="표준 5 2 3 2 2 2 3 7 3" xfId="36320"/>
    <cellStyle name="표준 5 2 3 2 2 2 3 7 4" xfId="44513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2"/>
    <cellStyle name="표준 5 2 3 2 2 2 4 12" xfId="40545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8"/>
    <cellStyle name="표준 5 2 3 2 2 2 4 2 2 2 4" xfId="47201"/>
    <cellStyle name="표준 5 2 3 2 2 2 4 2 2 3" xfId="18441"/>
    <cellStyle name="표준 5 2 3 2 2 2 4 2 2 4" xfId="22603"/>
    <cellStyle name="표준 5 2 3 2 2 2 4 2 2 5" xfId="26701"/>
    <cellStyle name="표준 5 2 3 2 2 2 4 2 2 6" xfId="34912"/>
    <cellStyle name="표준 5 2 3 2 2 2 4 2 2 7" xfId="43105"/>
    <cellStyle name="표준 5 2 3 2 2 2 4 2 3" xfId="8041"/>
    <cellStyle name="표준 5 2 3 2 2 2 4 2 3 2" xfId="28749"/>
    <cellStyle name="표준 5 2 3 2 2 2 4 2 3 3" xfId="36960"/>
    <cellStyle name="표준 5 2 3 2 2 2 4 2 3 4" xfId="45153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4"/>
    <cellStyle name="표준 5 2 3 2 2 2 4 2 9" xfId="41057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20"/>
    <cellStyle name="표준 5 2 3 2 2 2 4 3 2 2 4" xfId="47713"/>
    <cellStyle name="표준 5 2 3 2 2 2 4 3 2 3" xfId="18953"/>
    <cellStyle name="표준 5 2 3 2 2 2 4 3 2 4" xfId="23115"/>
    <cellStyle name="표준 5 2 3 2 2 2 4 3 2 5" xfId="27213"/>
    <cellStyle name="표준 5 2 3 2 2 2 4 3 2 6" xfId="35424"/>
    <cellStyle name="표준 5 2 3 2 2 2 4 3 2 7" xfId="43617"/>
    <cellStyle name="표준 5 2 3 2 2 2 4 3 3" xfId="8553"/>
    <cellStyle name="표준 5 2 3 2 2 2 4 3 3 2" xfId="29261"/>
    <cellStyle name="표준 5 2 3 2 2 2 4 3 3 3" xfId="37472"/>
    <cellStyle name="표준 5 2 3 2 2 2 4 3 3 4" xfId="45665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6"/>
    <cellStyle name="표준 5 2 3 2 2 2 4 3 9" xfId="41569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2"/>
    <cellStyle name="표준 5 2 3 2 2 2 4 4 2 2 4" xfId="48225"/>
    <cellStyle name="표준 5 2 3 2 2 2 4 4 2 3" xfId="19465"/>
    <cellStyle name="표준 5 2 3 2 2 2 4 4 2 4" xfId="23627"/>
    <cellStyle name="표준 5 2 3 2 2 2 4 4 2 5" xfId="27725"/>
    <cellStyle name="표준 5 2 3 2 2 2 4 4 2 6" xfId="35936"/>
    <cellStyle name="표준 5 2 3 2 2 2 4 4 2 7" xfId="44129"/>
    <cellStyle name="표준 5 2 3 2 2 2 4 4 3" xfId="9065"/>
    <cellStyle name="표준 5 2 3 2 2 2 4 4 3 2" xfId="29773"/>
    <cellStyle name="표준 5 2 3 2 2 2 4 4 3 3" xfId="37984"/>
    <cellStyle name="표준 5 2 3 2 2 2 4 4 3 4" xfId="46177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8"/>
    <cellStyle name="표준 5 2 3 2 2 2 4 4 9" xfId="42081"/>
    <cellStyle name="표준 5 2 3 2 2 2 4 5" xfId="9577"/>
    <cellStyle name="표준 5 2 3 2 2 2 4 5 2" xfId="13689"/>
    <cellStyle name="표준 5 2 3 2 2 2 4 5 2 2" xfId="30285"/>
    <cellStyle name="표준 5 2 3 2 2 2 4 5 2 3" xfId="38496"/>
    <cellStyle name="표준 5 2 3 2 2 2 4 5 2 4" xfId="46689"/>
    <cellStyle name="표준 5 2 3 2 2 2 4 5 3" xfId="17929"/>
    <cellStyle name="표준 5 2 3 2 2 2 4 5 4" xfId="22091"/>
    <cellStyle name="표준 5 2 3 2 2 2 4 5 5" xfId="26189"/>
    <cellStyle name="표준 5 2 3 2 2 2 4 5 6" xfId="34400"/>
    <cellStyle name="표준 5 2 3 2 2 2 4 5 7" xfId="42593"/>
    <cellStyle name="표준 5 2 3 2 2 2 4 6" xfId="7529"/>
    <cellStyle name="표준 5 2 3 2 2 2 4 6 2" xfId="28237"/>
    <cellStyle name="표준 5 2 3 2 2 2 4 6 3" xfId="36448"/>
    <cellStyle name="표준 5 2 3 2 2 2 4 6 4" xfId="44641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2"/>
    <cellStyle name="표준 5 2 3 2 2 2 5 2 2 4" xfId="46945"/>
    <cellStyle name="표준 5 2 3 2 2 2 5 2 3" xfId="18185"/>
    <cellStyle name="표준 5 2 3 2 2 2 5 2 4" xfId="22347"/>
    <cellStyle name="표준 5 2 3 2 2 2 5 2 5" xfId="26445"/>
    <cellStyle name="표준 5 2 3 2 2 2 5 2 6" xfId="34656"/>
    <cellStyle name="표준 5 2 3 2 2 2 5 2 7" xfId="42849"/>
    <cellStyle name="표준 5 2 3 2 2 2 5 3" xfId="7785"/>
    <cellStyle name="표준 5 2 3 2 2 2 5 3 2" xfId="28493"/>
    <cellStyle name="표준 5 2 3 2 2 2 5 3 3" xfId="36704"/>
    <cellStyle name="표준 5 2 3 2 2 2 5 3 4" xfId="44897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8"/>
    <cellStyle name="표준 5 2 3 2 2 2 5 9" xfId="40801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4"/>
    <cellStyle name="표준 5 2 3 2 2 2 6 2 2 4" xfId="47457"/>
    <cellStyle name="표준 5 2 3 2 2 2 6 2 3" xfId="18697"/>
    <cellStyle name="표준 5 2 3 2 2 2 6 2 4" xfId="22859"/>
    <cellStyle name="표준 5 2 3 2 2 2 6 2 5" xfId="26957"/>
    <cellStyle name="표준 5 2 3 2 2 2 6 2 6" xfId="35168"/>
    <cellStyle name="표준 5 2 3 2 2 2 6 2 7" xfId="43361"/>
    <cellStyle name="표준 5 2 3 2 2 2 6 3" xfId="8297"/>
    <cellStyle name="표준 5 2 3 2 2 2 6 3 2" xfId="29005"/>
    <cellStyle name="표준 5 2 3 2 2 2 6 3 3" xfId="37216"/>
    <cellStyle name="표준 5 2 3 2 2 2 6 3 4" xfId="45409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20"/>
    <cellStyle name="표준 5 2 3 2 2 2 6 9" xfId="41313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6"/>
    <cellStyle name="표준 5 2 3 2 2 2 7 2 2 4" xfId="47969"/>
    <cellStyle name="표준 5 2 3 2 2 2 7 2 3" xfId="19209"/>
    <cellStyle name="표준 5 2 3 2 2 2 7 2 4" xfId="23371"/>
    <cellStyle name="표준 5 2 3 2 2 2 7 2 5" xfId="27469"/>
    <cellStyle name="표준 5 2 3 2 2 2 7 2 6" xfId="35680"/>
    <cellStyle name="표준 5 2 3 2 2 2 7 2 7" xfId="43873"/>
    <cellStyle name="표준 5 2 3 2 2 2 7 3" xfId="8809"/>
    <cellStyle name="표준 5 2 3 2 2 2 7 3 2" xfId="29517"/>
    <cellStyle name="표준 5 2 3 2 2 2 7 3 3" xfId="37728"/>
    <cellStyle name="표준 5 2 3 2 2 2 7 3 4" xfId="45921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2"/>
    <cellStyle name="표준 5 2 3 2 2 2 7 9" xfId="41825"/>
    <cellStyle name="표준 5 2 3 2 2 2 8" xfId="7046"/>
    <cellStyle name="표준 5 2 3 2 2 2 8 2" xfId="9321"/>
    <cellStyle name="표준 5 2 3 2 2 2 8 2 2" xfId="30029"/>
    <cellStyle name="표준 5 2 3 2 2 2 8 2 3" xfId="38240"/>
    <cellStyle name="표준 5 2 3 2 2 2 8 2 4" xfId="46433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4"/>
    <cellStyle name="표준 5 2 3 2 2 2 8 8" xfId="42337"/>
    <cellStyle name="표준 5 2 3 2 2 2 9" xfId="7134"/>
    <cellStyle name="표준 5 2 3 2 2 2 9 2" xfId="27981"/>
    <cellStyle name="표준 5 2 3 2 2 2 9 3" xfId="36192"/>
    <cellStyle name="표준 5 2 3 2 2 2 9 4" xfId="44385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8"/>
    <cellStyle name="표준 5 2 3 2 2 3 14" xfId="40321"/>
    <cellStyle name="표준 5 2 3 2 2 3 2" xfId="577"/>
    <cellStyle name="표준 5 2 3 2 2 3 2 10" xfId="19947"/>
    <cellStyle name="표준 5 2 3 2 2 3 2 11" xfId="24045"/>
    <cellStyle name="표준 5 2 3 2 2 3 2 12" xfId="32256"/>
    <cellStyle name="표준 5 2 3 2 2 3 2 13" xfId="40449"/>
    <cellStyle name="표준 5 2 3 2 2 3 2 2" xfId="833"/>
    <cellStyle name="표준 5 2 3 2 2 3 2 2 10" xfId="24301"/>
    <cellStyle name="표준 5 2 3 2 2 3 2 2 11" xfId="32512"/>
    <cellStyle name="표준 5 2 3 2 2 3 2 2 12" xfId="40705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8"/>
    <cellStyle name="표준 5 2 3 2 2 3 2 2 2 2 2 4" xfId="47361"/>
    <cellStyle name="표준 5 2 3 2 2 3 2 2 2 2 3" xfId="18601"/>
    <cellStyle name="표준 5 2 3 2 2 3 2 2 2 2 4" xfId="22763"/>
    <cellStyle name="표준 5 2 3 2 2 3 2 2 2 2 5" xfId="26861"/>
    <cellStyle name="표준 5 2 3 2 2 3 2 2 2 2 6" xfId="35072"/>
    <cellStyle name="표준 5 2 3 2 2 3 2 2 2 2 7" xfId="43265"/>
    <cellStyle name="표준 5 2 3 2 2 3 2 2 2 3" xfId="8201"/>
    <cellStyle name="표준 5 2 3 2 2 3 2 2 2 3 2" xfId="28909"/>
    <cellStyle name="표준 5 2 3 2 2 3 2 2 2 3 3" xfId="37120"/>
    <cellStyle name="표준 5 2 3 2 2 3 2 2 2 3 4" xfId="45313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4"/>
    <cellStyle name="표준 5 2 3 2 2 3 2 2 2 9" xfId="41217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80"/>
    <cellStyle name="표준 5 2 3 2 2 3 2 2 3 2 2 4" xfId="47873"/>
    <cellStyle name="표준 5 2 3 2 2 3 2 2 3 2 3" xfId="19113"/>
    <cellStyle name="표준 5 2 3 2 2 3 2 2 3 2 4" xfId="23275"/>
    <cellStyle name="표준 5 2 3 2 2 3 2 2 3 2 5" xfId="27373"/>
    <cellStyle name="표준 5 2 3 2 2 3 2 2 3 2 6" xfId="35584"/>
    <cellStyle name="표준 5 2 3 2 2 3 2 2 3 2 7" xfId="43777"/>
    <cellStyle name="표준 5 2 3 2 2 3 2 2 3 3" xfId="8713"/>
    <cellStyle name="표준 5 2 3 2 2 3 2 2 3 3 2" xfId="29421"/>
    <cellStyle name="표준 5 2 3 2 2 3 2 2 3 3 3" xfId="37632"/>
    <cellStyle name="표준 5 2 3 2 2 3 2 2 3 3 4" xfId="45825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6"/>
    <cellStyle name="표준 5 2 3 2 2 3 2 2 3 9" xfId="41729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2"/>
    <cellStyle name="표준 5 2 3 2 2 3 2 2 4 2 2 4" xfId="48385"/>
    <cellStyle name="표준 5 2 3 2 2 3 2 2 4 2 3" xfId="19625"/>
    <cellStyle name="표준 5 2 3 2 2 3 2 2 4 2 4" xfId="23787"/>
    <cellStyle name="표준 5 2 3 2 2 3 2 2 4 2 5" xfId="27885"/>
    <cellStyle name="표준 5 2 3 2 2 3 2 2 4 2 6" xfId="36096"/>
    <cellStyle name="표준 5 2 3 2 2 3 2 2 4 2 7" xfId="44289"/>
    <cellStyle name="표준 5 2 3 2 2 3 2 2 4 3" xfId="9225"/>
    <cellStyle name="표준 5 2 3 2 2 3 2 2 4 3 2" xfId="29933"/>
    <cellStyle name="표준 5 2 3 2 2 3 2 2 4 3 3" xfId="38144"/>
    <cellStyle name="표준 5 2 3 2 2 3 2 2 4 3 4" xfId="46337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8"/>
    <cellStyle name="표준 5 2 3 2 2 3 2 2 4 9" xfId="42241"/>
    <cellStyle name="표준 5 2 3 2 2 3 2 2 5" xfId="9737"/>
    <cellStyle name="표준 5 2 3 2 2 3 2 2 5 2" xfId="13849"/>
    <cellStyle name="표준 5 2 3 2 2 3 2 2 5 2 2" xfId="30445"/>
    <cellStyle name="표준 5 2 3 2 2 3 2 2 5 2 3" xfId="38656"/>
    <cellStyle name="표준 5 2 3 2 2 3 2 2 5 2 4" xfId="46849"/>
    <cellStyle name="표준 5 2 3 2 2 3 2 2 5 3" xfId="18089"/>
    <cellStyle name="표준 5 2 3 2 2 3 2 2 5 4" xfId="22251"/>
    <cellStyle name="표준 5 2 3 2 2 3 2 2 5 5" xfId="26349"/>
    <cellStyle name="표준 5 2 3 2 2 3 2 2 5 6" xfId="34560"/>
    <cellStyle name="표준 5 2 3 2 2 3 2 2 5 7" xfId="42753"/>
    <cellStyle name="표준 5 2 3 2 2 3 2 2 6" xfId="7689"/>
    <cellStyle name="표준 5 2 3 2 2 3 2 2 6 2" xfId="28397"/>
    <cellStyle name="표준 5 2 3 2 2 3 2 2 6 3" xfId="36608"/>
    <cellStyle name="표준 5 2 3 2 2 3 2 2 6 4" xfId="44801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2"/>
    <cellStyle name="표준 5 2 3 2 2 3 2 3 2 2 4" xfId="47105"/>
    <cellStyle name="표준 5 2 3 2 2 3 2 3 2 3" xfId="18345"/>
    <cellStyle name="표준 5 2 3 2 2 3 2 3 2 4" xfId="22507"/>
    <cellStyle name="표준 5 2 3 2 2 3 2 3 2 5" xfId="26605"/>
    <cellStyle name="표준 5 2 3 2 2 3 2 3 2 6" xfId="34816"/>
    <cellStyle name="표준 5 2 3 2 2 3 2 3 2 7" xfId="43009"/>
    <cellStyle name="표준 5 2 3 2 2 3 2 3 3" xfId="7945"/>
    <cellStyle name="표준 5 2 3 2 2 3 2 3 3 2" xfId="28653"/>
    <cellStyle name="표준 5 2 3 2 2 3 2 3 3 3" xfId="36864"/>
    <cellStyle name="표준 5 2 3 2 2 3 2 3 3 4" xfId="45057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8"/>
    <cellStyle name="표준 5 2 3 2 2 3 2 3 9" xfId="40961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4"/>
    <cellStyle name="표준 5 2 3 2 2 3 2 4 2 2 4" xfId="47617"/>
    <cellStyle name="표준 5 2 3 2 2 3 2 4 2 3" xfId="18857"/>
    <cellStyle name="표준 5 2 3 2 2 3 2 4 2 4" xfId="23019"/>
    <cellStyle name="표준 5 2 3 2 2 3 2 4 2 5" xfId="27117"/>
    <cellStyle name="표준 5 2 3 2 2 3 2 4 2 6" xfId="35328"/>
    <cellStyle name="표준 5 2 3 2 2 3 2 4 2 7" xfId="43521"/>
    <cellStyle name="표준 5 2 3 2 2 3 2 4 3" xfId="8457"/>
    <cellStyle name="표준 5 2 3 2 2 3 2 4 3 2" xfId="29165"/>
    <cellStyle name="표준 5 2 3 2 2 3 2 4 3 3" xfId="37376"/>
    <cellStyle name="표준 5 2 3 2 2 3 2 4 3 4" xfId="45569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80"/>
    <cellStyle name="표준 5 2 3 2 2 3 2 4 9" xfId="41473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6"/>
    <cellStyle name="표준 5 2 3 2 2 3 2 5 2 2 4" xfId="48129"/>
    <cellStyle name="표준 5 2 3 2 2 3 2 5 2 3" xfId="19369"/>
    <cellStyle name="표준 5 2 3 2 2 3 2 5 2 4" xfId="23531"/>
    <cellStyle name="표준 5 2 3 2 2 3 2 5 2 5" xfId="27629"/>
    <cellStyle name="표준 5 2 3 2 2 3 2 5 2 6" xfId="35840"/>
    <cellStyle name="표준 5 2 3 2 2 3 2 5 2 7" xfId="44033"/>
    <cellStyle name="표준 5 2 3 2 2 3 2 5 3" xfId="8969"/>
    <cellStyle name="표준 5 2 3 2 2 3 2 5 3 2" xfId="29677"/>
    <cellStyle name="표준 5 2 3 2 2 3 2 5 3 3" xfId="37888"/>
    <cellStyle name="표준 5 2 3 2 2 3 2 5 3 4" xfId="46081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2"/>
    <cellStyle name="표준 5 2 3 2 2 3 2 5 9" xfId="41985"/>
    <cellStyle name="표준 5 2 3 2 2 3 2 6" xfId="9481"/>
    <cellStyle name="표준 5 2 3 2 2 3 2 6 2" xfId="13593"/>
    <cellStyle name="표준 5 2 3 2 2 3 2 6 2 2" xfId="30189"/>
    <cellStyle name="표준 5 2 3 2 2 3 2 6 2 3" xfId="38400"/>
    <cellStyle name="표준 5 2 3 2 2 3 2 6 2 4" xfId="46593"/>
    <cellStyle name="표준 5 2 3 2 2 3 2 6 3" xfId="17833"/>
    <cellStyle name="표준 5 2 3 2 2 3 2 6 4" xfId="21995"/>
    <cellStyle name="표준 5 2 3 2 2 3 2 6 5" xfId="26093"/>
    <cellStyle name="표준 5 2 3 2 2 3 2 6 6" xfId="34304"/>
    <cellStyle name="표준 5 2 3 2 2 3 2 6 7" xfId="42497"/>
    <cellStyle name="표준 5 2 3 2 2 3 2 7" xfId="7433"/>
    <cellStyle name="표준 5 2 3 2 2 3 2 7 2" xfId="28141"/>
    <cellStyle name="표준 5 2 3 2 2 3 2 7 3" xfId="36352"/>
    <cellStyle name="표준 5 2 3 2 2 3 2 7 4" xfId="44545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4"/>
    <cellStyle name="표준 5 2 3 2 2 3 3 12" xfId="40577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40"/>
    <cellStyle name="표준 5 2 3 2 2 3 3 2 2 2 4" xfId="47233"/>
    <cellStyle name="표준 5 2 3 2 2 3 3 2 2 3" xfId="18473"/>
    <cellStyle name="표준 5 2 3 2 2 3 3 2 2 4" xfId="22635"/>
    <cellStyle name="표준 5 2 3 2 2 3 3 2 2 5" xfId="26733"/>
    <cellStyle name="표준 5 2 3 2 2 3 3 2 2 6" xfId="34944"/>
    <cellStyle name="표준 5 2 3 2 2 3 3 2 2 7" xfId="43137"/>
    <cellStyle name="표준 5 2 3 2 2 3 3 2 3" xfId="8073"/>
    <cellStyle name="표준 5 2 3 2 2 3 3 2 3 2" xfId="28781"/>
    <cellStyle name="표준 5 2 3 2 2 3 3 2 3 3" xfId="36992"/>
    <cellStyle name="표준 5 2 3 2 2 3 3 2 3 4" xfId="45185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6"/>
    <cellStyle name="표준 5 2 3 2 2 3 3 2 9" xfId="41089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2"/>
    <cellStyle name="표준 5 2 3 2 2 3 3 3 2 2 4" xfId="47745"/>
    <cellStyle name="표준 5 2 3 2 2 3 3 3 2 3" xfId="18985"/>
    <cellStyle name="표준 5 2 3 2 2 3 3 3 2 4" xfId="23147"/>
    <cellStyle name="표준 5 2 3 2 2 3 3 3 2 5" xfId="27245"/>
    <cellStyle name="표준 5 2 3 2 2 3 3 3 2 6" xfId="35456"/>
    <cellStyle name="표준 5 2 3 2 2 3 3 3 2 7" xfId="43649"/>
    <cellStyle name="표준 5 2 3 2 2 3 3 3 3" xfId="8585"/>
    <cellStyle name="표준 5 2 3 2 2 3 3 3 3 2" xfId="29293"/>
    <cellStyle name="표준 5 2 3 2 2 3 3 3 3 3" xfId="37504"/>
    <cellStyle name="표준 5 2 3 2 2 3 3 3 3 4" xfId="45697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8"/>
    <cellStyle name="표준 5 2 3 2 2 3 3 3 9" xfId="41601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4"/>
    <cellStyle name="표준 5 2 3 2 2 3 3 4 2 2 4" xfId="48257"/>
    <cellStyle name="표준 5 2 3 2 2 3 3 4 2 3" xfId="19497"/>
    <cellStyle name="표준 5 2 3 2 2 3 3 4 2 4" xfId="23659"/>
    <cellStyle name="표준 5 2 3 2 2 3 3 4 2 5" xfId="27757"/>
    <cellStyle name="표준 5 2 3 2 2 3 3 4 2 6" xfId="35968"/>
    <cellStyle name="표준 5 2 3 2 2 3 3 4 2 7" xfId="44161"/>
    <cellStyle name="표준 5 2 3 2 2 3 3 4 3" xfId="9097"/>
    <cellStyle name="표준 5 2 3 2 2 3 3 4 3 2" xfId="29805"/>
    <cellStyle name="표준 5 2 3 2 2 3 3 4 3 3" xfId="38016"/>
    <cellStyle name="표준 5 2 3 2 2 3 3 4 3 4" xfId="46209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20"/>
    <cellStyle name="표준 5 2 3 2 2 3 3 4 9" xfId="42113"/>
    <cellStyle name="표준 5 2 3 2 2 3 3 5" xfId="9609"/>
    <cellStyle name="표준 5 2 3 2 2 3 3 5 2" xfId="13721"/>
    <cellStyle name="표준 5 2 3 2 2 3 3 5 2 2" xfId="30317"/>
    <cellStyle name="표준 5 2 3 2 2 3 3 5 2 3" xfId="38528"/>
    <cellStyle name="표준 5 2 3 2 2 3 3 5 2 4" xfId="46721"/>
    <cellStyle name="표준 5 2 3 2 2 3 3 5 3" xfId="17961"/>
    <cellStyle name="표준 5 2 3 2 2 3 3 5 4" xfId="22123"/>
    <cellStyle name="표준 5 2 3 2 2 3 3 5 5" xfId="26221"/>
    <cellStyle name="표준 5 2 3 2 2 3 3 5 6" xfId="34432"/>
    <cellStyle name="표준 5 2 3 2 2 3 3 5 7" xfId="42625"/>
    <cellStyle name="표준 5 2 3 2 2 3 3 6" xfId="7561"/>
    <cellStyle name="표준 5 2 3 2 2 3 3 6 2" xfId="28269"/>
    <cellStyle name="표준 5 2 3 2 2 3 3 6 3" xfId="36480"/>
    <cellStyle name="표준 5 2 3 2 2 3 3 6 4" xfId="44673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4"/>
    <cellStyle name="표준 5 2 3 2 2 3 4 2 2 4" xfId="46977"/>
    <cellStyle name="표준 5 2 3 2 2 3 4 2 3" xfId="18217"/>
    <cellStyle name="표준 5 2 3 2 2 3 4 2 4" xfId="22379"/>
    <cellStyle name="표준 5 2 3 2 2 3 4 2 5" xfId="26477"/>
    <cellStyle name="표준 5 2 3 2 2 3 4 2 6" xfId="34688"/>
    <cellStyle name="표준 5 2 3 2 2 3 4 2 7" xfId="42881"/>
    <cellStyle name="표준 5 2 3 2 2 3 4 3" xfId="7817"/>
    <cellStyle name="표준 5 2 3 2 2 3 4 3 2" xfId="28525"/>
    <cellStyle name="표준 5 2 3 2 2 3 4 3 3" xfId="36736"/>
    <cellStyle name="표준 5 2 3 2 2 3 4 3 4" xfId="44929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40"/>
    <cellStyle name="표준 5 2 3 2 2 3 4 9" xfId="40833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6"/>
    <cellStyle name="표준 5 2 3 2 2 3 5 2 2 4" xfId="47489"/>
    <cellStyle name="표준 5 2 3 2 2 3 5 2 3" xfId="18729"/>
    <cellStyle name="표준 5 2 3 2 2 3 5 2 4" xfId="22891"/>
    <cellStyle name="표준 5 2 3 2 2 3 5 2 5" xfId="26989"/>
    <cellStyle name="표준 5 2 3 2 2 3 5 2 6" xfId="35200"/>
    <cellStyle name="표준 5 2 3 2 2 3 5 2 7" xfId="43393"/>
    <cellStyle name="표준 5 2 3 2 2 3 5 3" xfId="8329"/>
    <cellStyle name="표준 5 2 3 2 2 3 5 3 2" xfId="29037"/>
    <cellStyle name="표준 5 2 3 2 2 3 5 3 3" xfId="37248"/>
    <cellStyle name="표준 5 2 3 2 2 3 5 3 4" xfId="45441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2"/>
    <cellStyle name="표준 5 2 3 2 2 3 5 9" xfId="41345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8"/>
    <cellStyle name="표준 5 2 3 2 2 3 6 2 2 4" xfId="48001"/>
    <cellStyle name="표준 5 2 3 2 2 3 6 2 3" xfId="19241"/>
    <cellStyle name="표준 5 2 3 2 2 3 6 2 4" xfId="23403"/>
    <cellStyle name="표준 5 2 3 2 2 3 6 2 5" xfId="27501"/>
    <cellStyle name="표준 5 2 3 2 2 3 6 2 6" xfId="35712"/>
    <cellStyle name="표준 5 2 3 2 2 3 6 2 7" xfId="43905"/>
    <cellStyle name="표준 5 2 3 2 2 3 6 3" xfId="8841"/>
    <cellStyle name="표준 5 2 3 2 2 3 6 3 2" xfId="29549"/>
    <cellStyle name="표준 5 2 3 2 2 3 6 3 3" xfId="37760"/>
    <cellStyle name="표준 5 2 3 2 2 3 6 3 4" xfId="45953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4"/>
    <cellStyle name="표준 5 2 3 2 2 3 6 9" xfId="41857"/>
    <cellStyle name="표준 5 2 3 2 2 3 7" xfId="9353"/>
    <cellStyle name="표준 5 2 3 2 2 3 7 2" xfId="13465"/>
    <cellStyle name="표준 5 2 3 2 2 3 7 2 2" xfId="30061"/>
    <cellStyle name="표준 5 2 3 2 2 3 7 2 3" xfId="38272"/>
    <cellStyle name="표준 5 2 3 2 2 3 7 2 4" xfId="46465"/>
    <cellStyle name="표준 5 2 3 2 2 3 7 3" xfId="17705"/>
    <cellStyle name="표준 5 2 3 2 2 3 7 4" xfId="21867"/>
    <cellStyle name="표준 5 2 3 2 2 3 7 5" xfId="25965"/>
    <cellStyle name="표준 5 2 3 2 2 3 7 6" xfId="34176"/>
    <cellStyle name="표준 5 2 3 2 2 3 7 7" xfId="42369"/>
    <cellStyle name="표준 5 2 3 2 2 3 8" xfId="7305"/>
    <cellStyle name="표준 5 2 3 2 2 3 8 2" xfId="28013"/>
    <cellStyle name="표준 5 2 3 2 2 3 8 3" xfId="36224"/>
    <cellStyle name="표준 5 2 3 2 2 3 8 4" xfId="44417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2"/>
    <cellStyle name="표준 5 2 3 2 2 4 13" xfId="40385"/>
    <cellStyle name="표준 5 2 3 2 2 4 2" xfId="769"/>
    <cellStyle name="표준 5 2 3 2 2 4 2 10" xfId="24237"/>
    <cellStyle name="표준 5 2 3 2 2 4 2 11" xfId="32448"/>
    <cellStyle name="표준 5 2 3 2 2 4 2 12" xfId="40641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4"/>
    <cellStyle name="표준 5 2 3 2 2 4 2 2 2 2 4" xfId="47297"/>
    <cellStyle name="표준 5 2 3 2 2 4 2 2 2 3" xfId="18537"/>
    <cellStyle name="표준 5 2 3 2 2 4 2 2 2 4" xfId="22699"/>
    <cellStyle name="표준 5 2 3 2 2 4 2 2 2 5" xfId="26797"/>
    <cellStyle name="표준 5 2 3 2 2 4 2 2 2 6" xfId="35008"/>
    <cellStyle name="표준 5 2 3 2 2 4 2 2 2 7" xfId="43201"/>
    <cellStyle name="표준 5 2 3 2 2 4 2 2 3" xfId="8137"/>
    <cellStyle name="표준 5 2 3 2 2 4 2 2 3 2" xfId="28845"/>
    <cellStyle name="표준 5 2 3 2 2 4 2 2 3 3" xfId="37056"/>
    <cellStyle name="표준 5 2 3 2 2 4 2 2 3 4" xfId="45249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60"/>
    <cellStyle name="표준 5 2 3 2 2 4 2 2 9" xfId="41153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6"/>
    <cellStyle name="표준 5 2 3 2 2 4 2 3 2 2 4" xfId="47809"/>
    <cellStyle name="표준 5 2 3 2 2 4 2 3 2 3" xfId="19049"/>
    <cellStyle name="표준 5 2 3 2 2 4 2 3 2 4" xfId="23211"/>
    <cellStyle name="표준 5 2 3 2 2 4 2 3 2 5" xfId="27309"/>
    <cellStyle name="표준 5 2 3 2 2 4 2 3 2 6" xfId="35520"/>
    <cellStyle name="표준 5 2 3 2 2 4 2 3 2 7" xfId="43713"/>
    <cellStyle name="표준 5 2 3 2 2 4 2 3 3" xfId="8649"/>
    <cellStyle name="표준 5 2 3 2 2 4 2 3 3 2" xfId="29357"/>
    <cellStyle name="표준 5 2 3 2 2 4 2 3 3 3" xfId="37568"/>
    <cellStyle name="표준 5 2 3 2 2 4 2 3 3 4" xfId="45761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2"/>
    <cellStyle name="표준 5 2 3 2 2 4 2 3 9" xfId="41665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8"/>
    <cellStyle name="표준 5 2 3 2 2 4 2 4 2 2 4" xfId="48321"/>
    <cellStyle name="표준 5 2 3 2 2 4 2 4 2 3" xfId="19561"/>
    <cellStyle name="표준 5 2 3 2 2 4 2 4 2 4" xfId="23723"/>
    <cellStyle name="표준 5 2 3 2 2 4 2 4 2 5" xfId="27821"/>
    <cellStyle name="표준 5 2 3 2 2 4 2 4 2 6" xfId="36032"/>
    <cellStyle name="표준 5 2 3 2 2 4 2 4 2 7" xfId="44225"/>
    <cellStyle name="표준 5 2 3 2 2 4 2 4 3" xfId="9161"/>
    <cellStyle name="표준 5 2 3 2 2 4 2 4 3 2" xfId="29869"/>
    <cellStyle name="표준 5 2 3 2 2 4 2 4 3 3" xfId="38080"/>
    <cellStyle name="표준 5 2 3 2 2 4 2 4 3 4" xfId="46273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4"/>
    <cellStyle name="표준 5 2 3 2 2 4 2 4 9" xfId="42177"/>
    <cellStyle name="표준 5 2 3 2 2 4 2 5" xfId="9673"/>
    <cellStyle name="표준 5 2 3 2 2 4 2 5 2" xfId="13785"/>
    <cellStyle name="표준 5 2 3 2 2 4 2 5 2 2" xfId="30381"/>
    <cellStyle name="표준 5 2 3 2 2 4 2 5 2 3" xfId="38592"/>
    <cellStyle name="표준 5 2 3 2 2 4 2 5 2 4" xfId="46785"/>
    <cellStyle name="표준 5 2 3 2 2 4 2 5 3" xfId="18025"/>
    <cellStyle name="표준 5 2 3 2 2 4 2 5 4" xfId="22187"/>
    <cellStyle name="표준 5 2 3 2 2 4 2 5 5" xfId="26285"/>
    <cellStyle name="표준 5 2 3 2 2 4 2 5 6" xfId="34496"/>
    <cellStyle name="표준 5 2 3 2 2 4 2 5 7" xfId="42689"/>
    <cellStyle name="표준 5 2 3 2 2 4 2 6" xfId="7625"/>
    <cellStyle name="표준 5 2 3 2 2 4 2 6 2" xfId="28333"/>
    <cellStyle name="표준 5 2 3 2 2 4 2 6 3" xfId="36544"/>
    <cellStyle name="표준 5 2 3 2 2 4 2 6 4" xfId="44737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8"/>
    <cellStyle name="표준 5 2 3 2 2 4 3 2 2 4" xfId="47041"/>
    <cellStyle name="표준 5 2 3 2 2 4 3 2 3" xfId="18281"/>
    <cellStyle name="표준 5 2 3 2 2 4 3 2 4" xfId="22443"/>
    <cellStyle name="표준 5 2 3 2 2 4 3 2 5" xfId="26541"/>
    <cellStyle name="표준 5 2 3 2 2 4 3 2 6" xfId="34752"/>
    <cellStyle name="표준 5 2 3 2 2 4 3 2 7" xfId="42945"/>
    <cellStyle name="표준 5 2 3 2 2 4 3 3" xfId="7881"/>
    <cellStyle name="표준 5 2 3 2 2 4 3 3 2" xfId="28589"/>
    <cellStyle name="표준 5 2 3 2 2 4 3 3 3" xfId="36800"/>
    <cellStyle name="표준 5 2 3 2 2 4 3 3 4" xfId="44993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4"/>
    <cellStyle name="표준 5 2 3 2 2 4 3 9" xfId="40897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60"/>
    <cellStyle name="표준 5 2 3 2 2 4 4 2 2 4" xfId="47553"/>
    <cellStyle name="표준 5 2 3 2 2 4 4 2 3" xfId="18793"/>
    <cellStyle name="표준 5 2 3 2 2 4 4 2 4" xfId="22955"/>
    <cellStyle name="표준 5 2 3 2 2 4 4 2 5" xfId="27053"/>
    <cellStyle name="표준 5 2 3 2 2 4 4 2 6" xfId="35264"/>
    <cellStyle name="표준 5 2 3 2 2 4 4 2 7" xfId="43457"/>
    <cellStyle name="표준 5 2 3 2 2 4 4 3" xfId="8393"/>
    <cellStyle name="표준 5 2 3 2 2 4 4 3 2" xfId="29101"/>
    <cellStyle name="표준 5 2 3 2 2 4 4 3 3" xfId="37312"/>
    <cellStyle name="표준 5 2 3 2 2 4 4 3 4" xfId="45505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6"/>
    <cellStyle name="표준 5 2 3 2 2 4 4 9" xfId="41409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2"/>
    <cellStyle name="표준 5 2 3 2 2 4 5 2 2 4" xfId="48065"/>
    <cellStyle name="표준 5 2 3 2 2 4 5 2 3" xfId="19305"/>
    <cellStyle name="표준 5 2 3 2 2 4 5 2 4" xfId="23467"/>
    <cellStyle name="표준 5 2 3 2 2 4 5 2 5" xfId="27565"/>
    <cellStyle name="표준 5 2 3 2 2 4 5 2 6" xfId="35776"/>
    <cellStyle name="표준 5 2 3 2 2 4 5 2 7" xfId="43969"/>
    <cellStyle name="표준 5 2 3 2 2 4 5 3" xfId="8905"/>
    <cellStyle name="표준 5 2 3 2 2 4 5 3 2" xfId="29613"/>
    <cellStyle name="표준 5 2 3 2 2 4 5 3 3" xfId="37824"/>
    <cellStyle name="표준 5 2 3 2 2 4 5 3 4" xfId="46017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8"/>
    <cellStyle name="표준 5 2 3 2 2 4 5 9" xfId="41921"/>
    <cellStyle name="표준 5 2 3 2 2 4 6" xfId="9417"/>
    <cellStyle name="표준 5 2 3 2 2 4 6 2" xfId="13529"/>
    <cellStyle name="표준 5 2 3 2 2 4 6 2 2" xfId="30125"/>
    <cellStyle name="표준 5 2 3 2 2 4 6 2 3" xfId="38336"/>
    <cellStyle name="표준 5 2 3 2 2 4 6 2 4" xfId="46529"/>
    <cellStyle name="표준 5 2 3 2 2 4 6 3" xfId="17769"/>
    <cellStyle name="표준 5 2 3 2 2 4 6 4" xfId="21931"/>
    <cellStyle name="표준 5 2 3 2 2 4 6 5" xfId="26029"/>
    <cellStyle name="표준 5 2 3 2 2 4 6 6" xfId="34240"/>
    <cellStyle name="표준 5 2 3 2 2 4 6 7" xfId="42433"/>
    <cellStyle name="표준 5 2 3 2 2 4 7" xfId="7369"/>
    <cellStyle name="표준 5 2 3 2 2 4 7 2" xfId="28077"/>
    <cellStyle name="표준 5 2 3 2 2 4 7 3" xfId="36288"/>
    <cellStyle name="표준 5 2 3 2 2 4 7 4" xfId="44481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20"/>
    <cellStyle name="표준 5 2 3 2 2 5 12" xfId="40513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6"/>
    <cellStyle name="표준 5 2 3 2 2 5 2 2 2 4" xfId="47169"/>
    <cellStyle name="표준 5 2 3 2 2 5 2 2 3" xfId="18409"/>
    <cellStyle name="표준 5 2 3 2 2 5 2 2 4" xfId="22571"/>
    <cellStyle name="표준 5 2 3 2 2 5 2 2 5" xfId="26669"/>
    <cellStyle name="표준 5 2 3 2 2 5 2 2 6" xfId="34880"/>
    <cellStyle name="표준 5 2 3 2 2 5 2 2 7" xfId="43073"/>
    <cellStyle name="표준 5 2 3 2 2 5 2 3" xfId="8009"/>
    <cellStyle name="표준 5 2 3 2 2 5 2 3 2" xfId="28717"/>
    <cellStyle name="표준 5 2 3 2 2 5 2 3 3" xfId="36928"/>
    <cellStyle name="표준 5 2 3 2 2 5 2 3 4" xfId="45121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2"/>
    <cellStyle name="표준 5 2 3 2 2 5 2 9" xfId="41025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8"/>
    <cellStyle name="표준 5 2 3 2 2 5 3 2 2 4" xfId="47681"/>
    <cellStyle name="표준 5 2 3 2 2 5 3 2 3" xfId="18921"/>
    <cellStyle name="표준 5 2 3 2 2 5 3 2 4" xfId="23083"/>
    <cellStyle name="표준 5 2 3 2 2 5 3 2 5" xfId="27181"/>
    <cellStyle name="표준 5 2 3 2 2 5 3 2 6" xfId="35392"/>
    <cellStyle name="표준 5 2 3 2 2 5 3 2 7" xfId="43585"/>
    <cellStyle name="표준 5 2 3 2 2 5 3 3" xfId="8521"/>
    <cellStyle name="표준 5 2 3 2 2 5 3 3 2" xfId="29229"/>
    <cellStyle name="표준 5 2 3 2 2 5 3 3 3" xfId="37440"/>
    <cellStyle name="표준 5 2 3 2 2 5 3 3 4" xfId="45633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4"/>
    <cellStyle name="표준 5 2 3 2 2 5 3 9" xfId="41537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40000"/>
    <cellStyle name="표준 5 2 3 2 2 5 4 2 2 4" xfId="48193"/>
    <cellStyle name="표준 5 2 3 2 2 5 4 2 3" xfId="19433"/>
    <cellStyle name="표준 5 2 3 2 2 5 4 2 4" xfId="23595"/>
    <cellStyle name="표준 5 2 3 2 2 5 4 2 5" xfId="27693"/>
    <cellStyle name="표준 5 2 3 2 2 5 4 2 6" xfId="35904"/>
    <cellStyle name="표준 5 2 3 2 2 5 4 2 7" xfId="44097"/>
    <cellStyle name="표준 5 2 3 2 2 5 4 3" xfId="9033"/>
    <cellStyle name="표준 5 2 3 2 2 5 4 3 2" xfId="29741"/>
    <cellStyle name="표준 5 2 3 2 2 5 4 3 3" xfId="37952"/>
    <cellStyle name="표준 5 2 3 2 2 5 4 3 4" xfId="46145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6"/>
    <cellStyle name="표준 5 2 3 2 2 5 4 9" xfId="42049"/>
    <cellStyle name="표준 5 2 3 2 2 5 5" xfId="9545"/>
    <cellStyle name="표준 5 2 3 2 2 5 5 2" xfId="13657"/>
    <cellStyle name="표준 5 2 3 2 2 5 5 2 2" xfId="30253"/>
    <cellStyle name="표준 5 2 3 2 2 5 5 2 3" xfId="38464"/>
    <cellStyle name="표준 5 2 3 2 2 5 5 2 4" xfId="46657"/>
    <cellStyle name="표준 5 2 3 2 2 5 5 3" xfId="17897"/>
    <cellStyle name="표준 5 2 3 2 2 5 5 4" xfId="22059"/>
    <cellStyle name="표준 5 2 3 2 2 5 5 5" xfId="26157"/>
    <cellStyle name="표준 5 2 3 2 2 5 5 6" xfId="34368"/>
    <cellStyle name="표준 5 2 3 2 2 5 5 7" xfId="42561"/>
    <cellStyle name="표준 5 2 3 2 2 5 6" xfId="7497"/>
    <cellStyle name="표준 5 2 3 2 2 5 6 2" xfId="28205"/>
    <cellStyle name="표준 5 2 3 2 2 5 6 3" xfId="36416"/>
    <cellStyle name="표준 5 2 3 2 2 5 6 4" xfId="44609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20"/>
    <cellStyle name="표준 5 2 3 2 2 6 2 2 4" xfId="46913"/>
    <cellStyle name="표준 5 2 3 2 2 6 2 3" xfId="18153"/>
    <cellStyle name="표준 5 2 3 2 2 6 2 4" xfId="22315"/>
    <cellStyle name="표준 5 2 3 2 2 6 2 5" xfId="26413"/>
    <cellStyle name="표준 5 2 3 2 2 6 2 6" xfId="34624"/>
    <cellStyle name="표준 5 2 3 2 2 6 2 7" xfId="42817"/>
    <cellStyle name="표준 5 2 3 2 2 6 3" xfId="7753"/>
    <cellStyle name="표준 5 2 3 2 2 6 3 2" xfId="28461"/>
    <cellStyle name="표준 5 2 3 2 2 6 3 3" xfId="36672"/>
    <cellStyle name="표준 5 2 3 2 2 6 3 4" xfId="44865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6"/>
    <cellStyle name="표준 5 2 3 2 2 6 9" xfId="40769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2"/>
    <cellStyle name="표준 5 2 3 2 2 7 2 2 4" xfId="47425"/>
    <cellStyle name="표준 5 2 3 2 2 7 2 3" xfId="18665"/>
    <cellStyle name="표준 5 2 3 2 2 7 2 4" xfId="22827"/>
    <cellStyle name="표준 5 2 3 2 2 7 2 5" xfId="26925"/>
    <cellStyle name="표준 5 2 3 2 2 7 2 6" xfId="35136"/>
    <cellStyle name="표준 5 2 3 2 2 7 2 7" xfId="43329"/>
    <cellStyle name="표준 5 2 3 2 2 7 3" xfId="8265"/>
    <cellStyle name="표준 5 2 3 2 2 7 3 2" xfId="28973"/>
    <cellStyle name="표준 5 2 3 2 2 7 3 3" xfId="37184"/>
    <cellStyle name="표준 5 2 3 2 2 7 3 4" xfId="45377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8"/>
    <cellStyle name="표준 5 2 3 2 2 7 9" xfId="41281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4"/>
    <cellStyle name="표준 5 2 3 2 2 8 2 2 4" xfId="47937"/>
    <cellStyle name="표준 5 2 3 2 2 8 2 3" xfId="19177"/>
    <cellStyle name="표준 5 2 3 2 2 8 2 4" xfId="23339"/>
    <cellStyle name="표준 5 2 3 2 2 8 2 5" xfId="27437"/>
    <cellStyle name="표준 5 2 3 2 2 8 2 6" xfId="35648"/>
    <cellStyle name="표준 5 2 3 2 2 8 2 7" xfId="43841"/>
    <cellStyle name="표준 5 2 3 2 2 8 3" xfId="8777"/>
    <cellStyle name="표준 5 2 3 2 2 8 3 2" xfId="29485"/>
    <cellStyle name="표준 5 2 3 2 2 8 3 3" xfId="37696"/>
    <cellStyle name="표준 5 2 3 2 2 8 3 4" xfId="45889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600"/>
    <cellStyle name="표준 5 2 3 2 2 8 9" xfId="41793"/>
    <cellStyle name="표준 5 2 3 2 2 9" xfId="6978"/>
    <cellStyle name="표준 5 2 3 2 2 9 2" xfId="9289"/>
    <cellStyle name="표준 5 2 3 2 2 9 2 2" xfId="29997"/>
    <cellStyle name="표준 5 2 3 2 2 9 2 3" xfId="38208"/>
    <cellStyle name="표준 5 2 3 2 2 9 2 4" xfId="46401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2"/>
    <cellStyle name="표준 5 2 3 2 2 9 8" xfId="42305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80"/>
    <cellStyle name="표준 5 2 3 2 3 18" xfId="40273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4"/>
    <cellStyle name="표준 5 2 3 2 3 2 16" xfId="40337"/>
    <cellStyle name="표준 5 2 3 2 3 2 2" xfId="593"/>
    <cellStyle name="표준 5 2 3 2 3 2 2 10" xfId="19963"/>
    <cellStyle name="표준 5 2 3 2 3 2 2 11" xfId="24061"/>
    <cellStyle name="표준 5 2 3 2 3 2 2 12" xfId="32272"/>
    <cellStyle name="표준 5 2 3 2 3 2 2 13" xfId="40465"/>
    <cellStyle name="표준 5 2 3 2 3 2 2 2" xfId="849"/>
    <cellStyle name="표준 5 2 3 2 3 2 2 2 10" xfId="24317"/>
    <cellStyle name="표준 5 2 3 2 3 2 2 2 11" xfId="32528"/>
    <cellStyle name="표준 5 2 3 2 3 2 2 2 12" xfId="40721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4"/>
    <cellStyle name="표준 5 2 3 2 3 2 2 2 2 2 2 4" xfId="47377"/>
    <cellStyle name="표준 5 2 3 2 3 2 2 2 2 2 3" xfId="18617"/>
    <cellStyle name="표준 5 2 3 2 3 2 2 2 2 2 4" xfId="22779"/>
    <cellStyle name="표준 5 2 3 2 3 2 2 2 2 2 5" xfId="26877"/>
    <cellStyle name="표준 5 2 3 2 3 2 2 2 2 2 6" xfId="35088"/>
    <cellStyle name="표준 5 2 3 2 3 2 2 2 2 2 7" xfId="43281"/>
    <cellStyle name="표준 5 2 3 2 3 2 2 2 2 3" xfId="8217"/>
    <cellStyle name="표준 5 2 3 2 3 2 2 2 2 3 2" xfId="28925"/>
    <cellStyle name="표준 5 2 3 2 3 2 2 2 2 3 3" xfId="37136"/>
    <cellStyle name="표준 5 2 3 2 3 2 2 2 2 3 4" xfId="45329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40"/>
    <cellStyle name="표준 5 2 3 2 3 2 2 2 2 9" xfId="41233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6"/>
    <cellStyle name="표준 5 2 3 2 3 2 2 2 3 2 2 4" xfId="47889"/>
    <cellStyle name="표준 5 2 3 2 3 2 2 2 3 2 3" xfId="19129"/>
    <cellStyle name="표준 5 2 3 2 3 2 2 2 3 2 4" xfId="23291"/>
    <cellStyle name="표준 5 2 3 2 3 2 2 2 3 2 5" xfId="27389"/>
    <cellStyle name="표준 5 2 3 2 3 2 2 2 3 2 6" xfId="35600"/>
    <cellStyle name="표준 5 2 3 2 3 2 2 2 3 2 7" xfId="43793"/>
    <cellStyle name="표준 5 2 3 2 3 2 2 2 3 3" xfId="8729"/>
    <cellStyle name="표준 5 2 3 2 3 2 2 2 3 3 2" xfId="29437"/>
    <cellStyle name="표준 5 2 3 2 3 2 2 2 3 3 3" xfId="37648"/>
    <cellStyle name="표준 5 2 3 2 3 2 2 2 3 3 4" xfId="45841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2"/>
    <cellStyle name="표준 5 2 3 2 3 2 2 2 3 9" xfId="41745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8"/>
    <cellStyle name="표준 5 2 3 2 3 2 2 2 4 2 2 4" xfId="48401"/>
    <cellStyle name="표준 5 2 3 2 3 2 2 2 4 2 3" xfId="19641"/>
    <cellStyle name="표준 5 2 3 2 3 2 2 2 4 2 4" xfId="23803"/>
    <cellStyle name="표준 5 2 3 2 3 2 2 2 4 2 5" xfId="27901"/>
    <cellStyle name="표준 5 2 3 2 3 2 2 2 4 2 6" xfId="36112"/>
    <cellStyle name="표준 5 2 3 2 3 2 2 2 4 2 7" xfId="44305"/>
    <cellStyle name="표준 5 2 3 2 3 2 2 2 4 3" xfId="9241"/>
    <cellStyle name="표준 5 2 3 2 3 2 2 2 4 3 2" xfId="29949"/>
    <cellStyle name="표준 5 2 3 2 3 2 2 2 4 3 3" xfId="38160"/>
    <cellStyle name="표준 5 2 3 2 3 2 2 2 4 3 4" xfId="46353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4"/>
    <cellStyle name="표준 5 2 3 2 3 2 2 2 4 9" xfId="42257"/>
    <cellStyle name="표준 5 2 3 2 3 2 2 2 5" xfId="9753"/>
    <cellStyle name="표준 5 2 3 2 3 2 2 2 5 2" xfId="13865"/>
    <cellStyle name="표준 5 2 3 2 3 2 2 2 5 2 2" xfId="30461"/>
    <cellStyle name="표준 5 2 3 2 3 2 2 2 5 2 3" xfId="38672"/>
    <cellStyle name="표준 5 2 3 2 3 2 2 2 5 2 4" xfId="46865"/>
    <cellStyle name="표준 5 2 3 2 3 2 2 2 5 3" xfId="18105"/>
    <cellStyle name="표준 5 2 3 2 3 2 2 2 5 4" xfId="22267"/>
    <cellStyle name="표준 5 2 3 2 3 2 2 2 5 5" xfId="26365"/>
    <cellStyle name="표준 5 2 3 2 3 2 2 2 5 6" xfId="34576"/>
    <cellStyle name="표준 5 2 3 2 3 2 2 2 5 7" xfId="42769"/>
    <cellStyle name="표준 5 2 3 2 3 2 2 2 6" xfId="7705"/>
    <cellStyle name="표준 5 2 3 2 3 2 2 2 6 2" xfId="28413"/>
    <cellStyle name="표준 5 2 3 2 3 2 2 2 6 3" xfId="36624"/>
    <cellStyle name="표준 5 2 3 2 3 2 2 2 6 4" xfId="44817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8"/>
    <cellStyle name="표준 5 2 3 2 3 2 2 3 2 2 4" xfId="47121"/>
    <cellStyle name="표준 5 2 3 2 3 2 2 3 2 3" xfId="18361"/>
    <cellStyle name="표준 5 2 3 2 3 2 2 3 2 4" xfId="22523"/>
    <cellStyle name="표준 5 2 3 2 3 2 2 3 2 5" xfId="26621"/>
    <cellStyle name="표준 5 2 3 2 3 2 2 3 2 6" xfId="34832"/>
    <cellStyle name="표준 5 2 3 2 3 2 2 3 2 7" xfId="43025"/>
    <cellStyle name="표준 5 2 3 2 3 2 2 3 3" xfId="7961"/>
    <cellStyle name="표준 5 2 3 2 3 2 2 3 3 2" xfId="28669"/>
    <cellStyle name="표준 5 2 3 2 3 2 2 3 3 3" xfId="36880"/>
    <cellStyle name="표준 5 2 3 2 3 2 2 3 3 4" xfId="45073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4"/>
    <cellStyle name="표준 5 2 3 2 3 2 2 3 9" xfId="40977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40"/>
    <cellStyle name="표준 5 2 3 2 3 2 2 4 2 2 4" xfId="47633"/>
    <cellStyle name="표준 5 2 3 2 3 2 2 4 2 3" xfId="18873"/>
    <cellStyle name="표준 5 2 3 2 3 2 2 4 2 4" xfId="23035"/>
    <cellStyle name="표준 5 2 3 2 3 2 2 4 2 5" xfId="27133"/>
    <cellStyle name="표준 5 2 3 2 3 2 2 4 2 6" xfId="35344"/>
    <cellStyle name="표준 5 2 3 2 3 2 2 4 2 7" xfId="43537"/>
    <cellStyle name="표준 5 2 3 2 3 2 2 4 3" xfId="8473"/>
    <cellStyle name="표준 5 2 3 2 3 2 2 4 3 2" xfId="29181"/>
    <cellStyle name="표준 5 2 3 2 3 2 2 4 3 3" xfId="37392"/>
    <cellStyle name="표준 5 2 3 2 3 2 2 4 3 4" xfId="45585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6"/>
    <cellStyle name="표준 5 2 3 2 3 2 2 4 9" xfId="41489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2"/>
    <cellStyle name="표준 5 2 3 2 3 2 2 5 2 2 4" xfId="48145"/>
    <cellStyle name="표준 5 2 3 2 3 2 2 5 2 3" xfId="19385"/>
    <cellStyle name="표준 5 2 3 2 3 2 2 5 2 4" xfId="23547"/>
    <cellStyle name="표준 5 2 3 2 3 2 2 5 2 5" xfId="27645"/>
    <cellStyle name="표준 5 2 3 2 3 2 2 5 2 6" xfId="35856"/>
    <cellStyle name="표준 5 2 3 2 3 2 2 5 2 7" xfId="44049"/>
    <cellStyle name="표준 5 2 3 2 3 2 2 5 3" xfId="8985"/>
    <cellStyle name="표준 5 2 3 2 3 2 2 5 3 2" xfId="29693"/>
    <cellStyle name="표준 5 2 3 2 3 2 2 5 3 3" xfId="37904"/>
    <cellStyle name="표준 5 2 3 2 3 2 2 5 3 4" xfId="46097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8"/>
    <cellStyle name="표준 5 2 3 2 3 2 2 5 9" xfId="42001"/>
    <cellStyle name="표준 5 2 3 2 3 2 2 6" xfId="9497"/>
    <cellStyle name="표준 5 2 3 2 3 2 2 6 2" xfId="13609"/>
    <cellStyle name="표준 5 2 3 2 3 2 2 6 2 2" xfId="30205"/>
    <cellStyle name="표준 5 2 3 2 3 2 2 6 2 3" xfId="38416"/>
    <cellStyle name="표준 5 2 3 2 3 2 2 6 2 4" xfId="46609"/>
    <cellStyle name="표준 5 2 3 2 3 2 2 6 3" xfId="17849"/>
    <cellStyle name="표준 5 2 3 2 3 2 2 6 4" xfId="22011"/>
    <cellStyle name="표준 5 2 3 2 3 2 2 6 5" xfId="26109"/>
    <cellStyle name="표준 5 2 3 2 3 2 2 6 6" xfId="34320"/>
    <cellStyle name="표준 5 2 3 2 3 2 2 6 7" xfId="42513"/>
    <cellStyle name="표준 5 2 3 2 3 2 2 7" xfId="7449"/>
    <cellStyle name="표준 5 2 3 2 3 2 2 7 2" xfId="28157"/>
    <cellStyle name="표준 5 2 3 2 3 2 2 7 3" xfId="36368"/>
    <cellStyle name="표준 5 2 3 2 3 2 2 7 4" xfId="44561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400"/>
    <cellStyle name="표준 5 2 3 2 3 2 3 12" xfId="40593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6"/>
    <cellStyle name="표준 5 2 3 2 3 2 3 2 2 2 4" xfId="47249"/>
    <cellStyle name="표준 5 2 3 2 3 2 3 2 2 3" xfId="18489"/>
    <cellStyle name="표준 5 2 3 2 3 2 3 2 2 4" xfId="22651"/>
    <cellStyle name="표준 5 2 3 2 3 2 3 2 2 5" xfId="26749"/>
    <cellStyle name="표준 5 2 3 2 3 2 3 2 2 6" xfId="34960"/>
    <cellStyle name="표준 5 2 3 2 3 2 3 2 2 7" xfId="43153"/>
    <cellStyle name="표준 5 2 3 2 3 2 3 2 3" xfId="8089"/>
    <cellStyle name="표준 5 2 3 2 3 2 3 2 3 2" xfId="28797"/>
    <cellStyle name="표준 5 2 3 2 3 2 3 2 3 3" xfId="37008"/>
    <cellStyle name="표준 5 2 3 2 3 2 3 2 3 4" xfId="45201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2"/>
    <cellStyle name="표준 5 2 3 2 3 2 3 2 9" xfId="41105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8"/>
    <cellStyle name="표준 5 2 3 2 3 2 3 3 2 2 4" xfId="47761"/>
    <cellStyle name="표준 5 2 3 2 3 2 3 3 2 3" xfId="19001"/>
    <cellStyle name="표준 5 2 3 2 3 2 3 3 2 4" xfId="23163"/>
    <cellStyle name="표준 5 2 3 2 3 2 3 3 2 5" xfId="27261"/>
    <cellStyle name="표준 5 2 3 2 3 2 3 3 2 6" xfId="35472"/>
    <cellStyle name="표준 5 2 3 2 3 2 3 3 2 7" xfId="43665"/>
    <cellStyle name="표준 5 2 3 2 3 2 3 3 3" xfId="8601"/>
    <cellStyle name="표준 5 2 3 2 3 2 3 3 3 2" xfId="29309"/>
    <cellStyle name="표준 5 2 3 2 3 2 3 3 3 3" xfId="37520"/>
    <cellStyle name="표준 5 2 3 2 3 2 3 3 3 4" xfId="45713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4"/>
    <cellStyle name="표준 5 2 3 2 3 2 3 3 9" xfId="41617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80"/>
    <cellStyle name="표준 5 2 3 2 3 2 3 4 2 2 4" xfId="48273"/>
    <cellStyle name="표준 5 2 3 2 3 2 3 4 2 3" xfId="19513"/>
    <cellStyle name="표준 5 2 3 2 3 2 3 4 2 4" xfId="23675"/>
    <cellStyle name="표준 5 2 3 2 3 2 3 4 2 5" xfId="27773"/>
    <cellStyle name="표준 5 2 3 2 3 2 3 4 2 6" xfId="35984"/>
    <cellStyle name="표준 5 2 3 2 3 2 3 4 2 7" xfId="44177"/>
    <cellStyle name="표준 5 2 3 2 3 2 3 4 3" xfId="9113"/>
    <cellStyle name="표준 5 2 3 2 3 2 3 4 3 2" xfId="29821"/>
    <cellStyle name="표준 5 2 3 2 3 2 3 4 3 3" xfId="38032"/>
    <cellStyle name="표준 5 2 3 2 3 2 3 4 3 4" xfId="46225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6"/>
    <cellStyle name="표준 5 2 3 2 3 2 3 4 9" xfId="42129"/>
    <cellStyle name="표준 5 2 3 2 3 2 3 5" xfId="9625"/>
    <cellStyle name="표준 5 2 3 2 3 2 3 5 2" xfId="13737"/>
    <cellStyle name="표준 5 2 3 2 3 2 3 5 2 2" xfId="30333"/>
    <cellStyle name="표준 5 2 3 2 3 2 3 5 2 3" xfId="38544"/>
    <cellStyle name="표준 5 2 3 2 3 2 3 5 2 4" xfId="46737"/>
    <cellStyle name="표준 5 2 3 2 3 2 3 5 3" xfId="17977"/>
    <cellStyle name="표준 5 2 3 2 3 2 3 5 4" xfId="22139"/>
    <cellStyle name="표준 5 2 3 2 3 2 3 5 5" xfId="26237"/>
    <cellStyle name="표준 5 2 3 2 3 2 3 5 6" xfId="34448"/>
    <cellStyle name="표준 5 2 3 2 3 2 3 5 7" xfId="42641"/>
    <cellStyle name="표준 5 2 3 2 3 2 3 6" xfId="7577"/>
    <cellStyle name="표준 5 2 3 2 3 2 3 6 2" xfId="28285"/>
    <cellStyle name="표준 5 2 3 2 3 2 3 6 3" xfId="36496"/>
    <cellStyle name="표준 5 2 3 2 3 2 3 6 4" xfId="44689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800"/>
    <cellStyle name="표준 5 2 3 2 3 2 4 2 2 4" xfId="46993"/>
    <cellStyle name="표준 5 2 3 2 3 2 4 2 3" xfId="18233"/>
    <cellStyle name="표준 5 2 3 2 3 2 4 2 4" xfId="22395"/>
    <cellStyle name="표준 5 2 3 2 3 2 4 2 5" xfId="26493"/>
    <cellStyle name="표준 5 2 3 2 3 2 4 2 6" xfId="34704"/>
    <cellStyle name="표준 5 2 3 2 3 2 4 2 7" xfId="42897"/>
    <cellStyle name="표준 5 2 3 2 3 2 4 3" xfId="7833"/>
    <cellStyle name="표준 5 2 3 2 3 2 4 3 2" xfId="28541"/>
    <cellStyle name="표준 5 2 3 2 3 2 4 3 3" xfId="36752"/>
    <cellStyle name="표준 5 2 3 2 3 2 4 3 4" xfId="44945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6"/>
    <cellStyle name="표준 5 2 3 2 3 2 4 9" xfId="40849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2"/>
    <cellStyle name="표준 5 2 3 2 3 2 5 2 2 4" xfId="47505"/>
    <cellStyle name="표준 5 2 3 2 3 2 5 2 3" xfId="18745"/>
    <cellStyle name="표준 5 2 3 2 3 2 5 2 4" xfId="22907"/>
    <cellStyle name="표준 5 2 3 2 3 2 5 2 5" xfId="27005"/>
    <cellStyle name="표준 5 2 3 2 3 2 5 2 6" xfId="35216"/>
    <cellStyle name="표준 5 2 3 2 3 2 5 2 7" xfId="43409"/>
    <cellStyle name="표준 5 2 3 2 3 2 5 3" xfId="8345"/>
    <cellStyle name="표준 5 2 3 2 3 2 5 3 2" xfId="29053"/>
    <cellStyle name="표준 5 2 3 2 3 2 5 3 3" xfId="37264"/>
    <cellStyle name="표준 5 2 3 2 3 2 5 3 4" xfId="45457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8"/>
    <cellStyle name="표준 5 2 3 2 3 2 5 9" xfId="41361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4"/>
    <cellStyle name="표준 5 2 3 2 3 2 6 2 2 4" xfId="48017"/>
    <cellStyle name="표준 5 2 3 2 3 2 6 2 3" xfId="19257"/>
    <cellStyle name="표준 5 2 3 2 3 2 6 2 4" xfId="23419"/>
    <cellStyle name="표준 5 2 3 2 3 2 6 2 5" xfId="27517"/>
    <cellStyle name="표준 5 2 3 2 3 2 6 2 6" xfId="35728"/>
    <cellStyle name="표준 5 2 3 2 3 2 6 2 7" xfId="43921"/>
    <cellStyle name="표준 5 2 3 2 3 2 6 3" xfId="8857"/>
    <cellStyle name="표준 5 2 3 2 3 2 6 3 2" xfId="29565"/>
    <cellStyle name="표준 5 2 3 2 3 2 6 3 3" xfId="37776"/>
    <cellStyle name="표준 5 2 3 2 3 2 6 3 4" xfId="45969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80"/>
    <cellStyle name="표준 5 2 3 2 3 2 6 9" xfId="41873"/>
    <cellStyle name="표준 5 2 3 2 3 2 7" xfId="7062"/>
    <cellStyle name="표준 5 2 3 2 3 2 7 2" xfId="9369"/>
    <cellStyle name="표준 5 2 3 2 3 2 7 2 2" xfId="30077"/>
    <cellStyle name="표준 5 2 3 2 3 2 7 2 3" xfId="38288"/>
    <cellStyle name="표준 5 2 3 2 3 2 7 2 4" xfId="46481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2"/>
    <cellStyle name="표준 5 2 3 2 3 2 7 8" xfId="42385"/>
    <cellStyle name="표준 5 2 3 2 3 2 8" xfId="7118"/>
    <cellStyle name="표준 5 2 3 2 3 2 8 2" xfId="28029"/>
    <cellStyle name="표준 5 2 3 2 3 2 8 3" xfId="36240"/>
    <cellStyle name="표준 5 2 3 2 3 2 8 4" xfId="44433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8"/>
    <cellStyle name="표준 5 2 3 2 3 3 13" xfId="40401"/>
    <cellStyle name="표준 5 2 3 2 3 3 2" xfId="785"/>
    <cellStyle name="표준 5 2 3 2 3 3 2 10" xfId="24253"/>
    <cellStyle name="표준 5 2 3 2 3 3 2 11" xfId="32464"/>
    <cellStyle name="표준 5 2 3 2 3 3 2 12" xfId="40657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20"/>
    <cellStyle name="표준 5 2 3 2 3 3 2 2 2 2 4" xfId="47313"/>
    <cellStyle name="표준 5 2 3 2 3 3 2 2 2 3" xfId="18553"/>
    <cellStyle name="표준 5 2 3 2 3 3 2 2 2 4" xfId="22715"/>
    <cellStyle name="표준 5 2 3 2 3 3 2 2 2 5" xfId="26813"/>
    <cellStyle name="표준 5 2 3 2 3 3 2 2 2 6" xfId="35024"/>
    <cellStyle name="표준 5 2 3 2 3 3 2 2 2 7" xfId="43217"/>
    <cellStyle name="표준 5 2 3 2 3 3 2 2 3" xfId="8153"/>
    <cellStyle name="표준 5 2 3 2 3 3 2 2 3 2" xfId="28861"/>
    <cellStyle name="표준 5 2 3 2 3 3 2 2 3 3" xfId="37072"/>
    <cellStyle name="표준 5 2 3 2 3 3 2 2 3 4" xfId="45265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6"/>
    <cellStyle name="표준 5 2 3 2 3 3 2 2 9" xfId="41169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2"/>
    <cellStyle name="표준 5 2 3 2 3 3 2 3 2 2 4" xfId="47825"/>
    <cellStyle name="표준 5 2 3 2 3 3 2 3 2 3" xfId="19065"/>
    <cellStyle name="표준 5 2 3 2 3 3 2 3 2 4" xfId="23227"/>
    <cellStyle name="표준 5 2 3 2 3 3 2 3 2 5" xfId="27325"/>
    <cellStyle name="표준 5 2 3 2 3 3 2 3 2 6" xfId="35536"/>
    <cellStyle name="표준 5 2 3 2 3 3 2 3 2 7" xfId="43729"/>
    <cellStyle name="표준 5 2 3 2 3 3 2 3 3" xfId="8665"/>
    <cellStyle name="표준 5 2 3 2 3 3 2 3 3 2" xfId="29373"/>
    <cellStyle name="표준 5 2 3 2 3 3 2 3 3 3" xfId="37584"/>
    <cellStyle name="표준 5 2 3 2 3 3 2 3 3 4" xfId="45777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8"/>
    <cellStyle name="표준 5 2 3 2 3 3 2 3 9" xfId="41681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4"/>
    <cellStyle name="표준 5 2 3 2 3 3 2 4 2 2 4" xfId="48337"/>
    <cellStyle name="표준 5 2 3 2 3 3 2 4 2 3" xfId="19577"/>
    <cellStyle name="표준 5 2 3 2 3 3 2 4 2 4" xfId="23739"/>
    <cellStyle name="표준 5 2 3 2 3 3 2 4 2 5" xfId="27837"/>
    <cellStyle name="표준 5 2 3 2 3 3 2 4 2 6" xfId="36048"/>
    <cellStyle name="표준 5 2 3 2 3 3 2 4 2 7" xfId="44241"/>
    <cellStyle name="표준 5 2 3 2 3 3 2 4 3" xfId="9177"/>
    <cellStyle name="표준 5 2 3 2 3 3 2 4 3 2" xfId="29885"/>
    <cellStyle name="표준 5 2 3 2 3 3 2 4 3 3" xfId="38096"/>
    <cellStyle name="표준 5 2 3 2 3 3 2 4 3 4" xfId="46289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4000"/>
    <cellStyle name="표준 5 2 3 2 3 3 2 4 9" xfId="42193"/>
    <cellStyle name="표준 5 2 3 2 3 3 2 5" xfId="9689"/>
    <cellStyle name="표준 5 2 3 2 3 3 2 5 2" xfId="13801"/>
    <cellStyle name="표준 5 2 3 2 3 3 2 5 2 2" xfId="30397"/>
    <cellStyle name="표준 5 2 3 2 3 3 2 5 2 3" xfId="38608"/>
    <cellStyle name="표준 5 2 3 2 3 3 2 5 2 4" xfId="46801"/>
    <cellStyle name="표준 5 2 3 2 3 3 2 5 3" xfId="18041"/>
    <cellStyle name="표준 5 2 3 2 3 3 2 5 4" xfId="22203"/>
    <cellStyle name="표준 5 2 3 2 3 3 2 5 5" xfId="26301"/>
    <cellStyle name="표준 5 2 3 2 3 3 2 5 6" xfId="34512"/>
    <cellStyle name="표준 5 2 3 2 3 3 2 5 7" xfId="42705"/>
    <cellStyle name="표준 5 2 3 2 3 3 2 6" xfId="7641"/>
    <cellStyle name="표준 5 2 3 2 3 3 2 6 2" xfId="28349"/>
    <cellStyle name="표준 5 2 3 2 3 3 2 6 3" xfId="36560"/>
    <cellStyle name="표준 5 2 3 2 3 3 2 6 4" xfId="44753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4"/>
    <cellStyle name="표준 5 2 3 2 3 3 3 2 2 4" xfId="47057"/>
    <cellStyle name="표준 5 2 3 2 3 3 3 2 3" xfId="18297"/>
    <cellStyle name="표준 5 2 3 2 3 3 3 2 4" xfId="22459"/>
    <cellStyle name="표준 5 2 3 2 3 3 3 2 5" xfId="26557"/>
    <cellStyle name="표준 5 2 3 2 3 3 3 2 6" xfId="34768"/>
    <cellStyle name="표준 5 2 3 2 3 3 3 2 7" xfId="42961"/>
    <cellStyle name="표준 5 2 3 2 3 3 3 3" xfId="7897"/>
    <cellStyle name="표준 5 2 3 2 3 3 3 3 2" xfId="28605"/>
    <cellStyle name="표준 5 2 3 2 3 3 3 3 3" xfId="36816"/>
    <cellStyle name="표준 5 2 3 2 3 3 3 3 4" xfId="45009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20"/>
    <cellStyle name="표준 5 2 3 2 3 3 3 9" xfId="40913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6"/>
    <cellStyle name="표준 5 2 3 2 3 3 4 2 2 4" xfId="47569"/>
    <cellStyle name="표준 5 2 3 2 3 3 4 2 3" xfId="18809"/>
    <cellStyle name="표준 5 2 3 2 3 3 4 2 4" xfId="22971"/>
    <cellStyle name="표준 5 2 3 2 3 3 4 2 5" xfId="27069"/>
    <cellStyle name="표준 5 2 3 2 3 3 4 2 6" xfId="35280"/>
    <cellStyle name="표준 5 2 3 2 3 3 4 2 7" xfId="43473"/>
    <cellStyle name="표준 5 2 3 2 3 3 4 3" xfId="8409"/>
    <cellStyle name="표준 5 2 3 2 3 3 4 3 2" xfId="29117"/>
    <cellStyle name="표준 5 2 3 2 3 3 4 3 3" xfId="37328"/>
    <cellStyle name="표준 5 2 3 2 3 3 4 3 4" xfId="45521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2"/>
    <cellStyle name="표준 5 2 3 2 3 3 4 9" xfId="41425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8"/>
    <cellStyle name="표준 5 2 3 2 3 3 5 2 2 4" xfId="48081"/>
    <cellStyle name="표준 5 2 3 2 3 3 5 2 3" xfId="19321"/>
    <cellStyle name="표준 5 2 3 2 3 3 5 2 4" xfId="23483"/>
    <cellStyle name="표준 5 2 3 2 3 3 5 2 5" xfId="27581"/>
    <cellStyle name="표준 5 2 3 2 3 3 5 2 6" xfId="35792"/>
    <cellStyle name="표준 5 2 3 2 3 3 5 2 7" xfId="43985"/>
    <cellStyle name="표준 5 2 3 2 3 3 5 3" xfId="8921"/>
    <cellStyle name="표준 5 2 3 2 3 3 5 3 2" xfId="29629"/>
    <cellStyle name="표준 5 2 3 2 3 3 5 3 3" xfId="37840"/>
    <cellStyle name="표준 5 2 3 2 3 3 5 3 4" xfId="46033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4"/>
    <cellStyle name="표준 5 2 3 2 3 3 5 9" xfId="41937"/>
    <cellStyle name="표준 5 2 3 2 3 3 6" xfId="9433"/>
    <cellStyle name="표준 5 2 3 2 3 3 6 2" xfId="13545"/>
    <cellStyle name="표준 5 2 3 2 3 3 6 2 2" xfId="30141"/>
    <cellStyle name="표준 5 2 3 2 3 3 6 2 3" xfId="38352"/>
    <cellStyle name="표준 5 2 3 2 3 3 6 2 4" xfId="46545"/>
    <cellStyle name="표준 5 2 3 2 3 3 6 3" xfId="17785"/>
    <cellStyle name="표준 5 2 3 2 3 3 6 4" xfId="21947"/>
    <cellStyle name="표준 5 2 3 2 3 3 6 5" xfId="26045"/>
    <cellStyle name="표준 5 2 3 2 3 3 6 6" xfId="34256"/>
    <cellStyle name="표준 5 2 3 2 3 3 6 7" xfId="42449"/>
    <cellStyle name="표준 5 2 3 2 3 3 7" xfId="7385"/>
    <cellStyle name="표준 5 2 3 2 3 3 7 2" xfId="28093"/>
    <cellStyle name="표준 5 2 3 2 3 3 7 3" xfId="36304"/>
    <cellStyle name="표준 5 2 3 2 3 3 7 4" xfId="44497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6"/>
    <cellStyle name="표준 5 2 3 2 3 4 12" xfId="40529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2"/>
    <cellStyle name="표준 5 2 3 2 3 4 2 2 2 4" xfId="47185"/>
    <cellStyle name="표준 5 2 3 2 3 4 2 2 3" xfId="18425"/>
    <cellStyle name="표준 5 2 3 2 3 4 2 2 4" xfId="22587"/>
    <cellStyle name="표준 5 2 3 2 3 4 2 2 5" xfId="26685"/>
    <cellStyle name="표준 5 2 3 2 3 4 2 2 6" xfId="34896"/>
    <cellStyle name="표준 5 2 3 2 3 4 2 2 7" xfId="43089"/>
    <cellStyle name="표준 5 2 3 2 3 4 2 3" xfId="8025"/>
    <cellStyle name="표준 5 2 3 2 3 4 2 3 2" xfId="28733"/>
    <cellStyle name="표준 5 2 3 2 3 4 2 3 3" xfId="36944"/>
    <cellStyle name="표준 5 2 3 2 3 4 2 3 4" xfId="45137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8"/>
    <cellStyle name="표준 5 2 3 2 3 4 2 9" xfId="41041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4"/>
    <cellStyle name="표준 5 2 3 2 3 4 3 2 2 4" xfId="47697"/>
    <cellStyle name="표준 5 2 3 2 3 4 3 2 3" xfId="18937"/>
    <cellStyle name="표준 5 2 3 2 3 4 3 2 4" xfId="23099"/>
    <cellStyle name="표준 5 2 3 2 3 4 3 2 5" xfId="27197"/>
    <cellStyle name="표준 5 2 3 2 3 4 3 2 6" xfId="35408"/>
    <cellStyle name="표준 5 2 3 2 3 4 3 2 7" xfId="43601"/>
    <cellStyle name="표준 5 2 3 2 3 4 3 3" xfId="8537"/>
    <cellStyle name="표준 5 2 3 2 3 4 3 3 2" xfId="29245"/>
    <cellStyle name="표준 5 2 3 2 3 4 3 3 3" xfId="37456"/>
    <cellStyle name="표준 5 2 3 2 3 4 3 3 4" xfId="45649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60"/>
    <cellStyle name="표준 5 2 3 2 3 4 3 9" xfId="41553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6"/>
    <cellStyle name="표준 5 2 3 2 3 4 4 2 2 4" xfId="48209"/>
    <cellStyle name="표준 5 2 3 2 3 4 4 2 3" xfId="19449"/>
    <cellStyle name="표준 5 2 3 2 3 4 4 2 4" xfId="23611"/>
    <cellStyle name="표준 5 2 3 2 3 4 4 2 5" xfId="27709"/>
    <cellStyle name="표준 5 2 3 2 3 4 4 2 6" xfId="35920"/>
    <cellStyle name="표준 5 2 3 2 3 4 4 2 7" xfId="44113"/>
    <cellStyle name="표준 5 2 3 2 3 4 4 3" xfId="9049"/>
    <cellStyle name="표준 5 2 3 2 3 4 4 3 2" xfId="29757"/>
    <cellStyle name="표준 5 2 3 2 3 4 4 3 3" xfId="37968"/>
    <cellStyle name="표준 5 2 3 2 3 4 4 3 4" xfId="46161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2"/>
    <cellStyle name="표준 5 2 3 2 3 4 4 9" xfId="42065"/>
    <cellStyle name="표준 5 2 3 2 3 4 5" xfId="9561"/>
    <cellStyle name="표준 5 2 3 2 3 4 5 2" xfId="13673"/>
    <cellStyle name="표준 5 2 3 2 3 4 5 2 2" xfId="30269"/>
    <cellStyle name="표준 5 2 3 2 3 4 5 2 3" xfId="38480"/>
    <cellStyle name="표준 5 2 3 2 3 4 5 2 4" xfId="46673"/>
    <cellStyle name="표준 5 2 3 2 3 4 5 3" xfId="17913"/>
    <cellStyle name="표준 5 2 3 2 3 4 5 4" xfId="22075"/>
    <cellStyle name="표준 5 2 3 2 3 4 5 5" xfId="26173"/>
    <cellStyle name="표준 5 2 3 2 3 4 5 6" xfId="34384"/>
    <cellStyle name="표준 5 2 3 2 3 4 5 7" xfId="42577"/>
    <cellStyle name="표준 5 2 3 2 3 4 6" xfId="7513"/>
    <cellStyle name="표준 5 2 3 2 3 4 6 2" xfId="28221"/>
    <cellStyle name="표준 5 2 3 2 3 4 6 3" xfId="36432"/>
    <cellStyle name="표준 5 2 3 2 3 4 6 4" xfId="44625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6"/>
    <cellStyle name="표준 5 2 3 2 3 5 2 2 4" xfId="46929"/>
    <cellStyle name="표준 5 2 3 2 3 5 2 3" xfId="18169"/>
    <cellStyle name="표준 5 2 3 2 3 5 2 4" xfId="22331"/>
    <cellStyle name="표준 5 2 3 2 3 5 2 5" xfId="26429"/>
    <cellStyle name="표준 5 2 3 2 3 5 2 6" xfId="34640"/>
    <cellStyle name="표준 5 2 3 2 3 5 2 7" xfId="42833"/>
    <cellStyle name="표준 5 2 3 2 3 5 3" xfId="7769"/>
    <cellStyle name="표준 5 2 3 2 3 5 3 2" xfId="28477"/>
    <cellStyle name="표준 5 2 3 2 3 5 3 3" xfId="36688"/>
    <cellStyle name="표준 5 2 3 2 3 5 3 4" xfId="44881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2"/>
    <cellStyle name="표준 5 2 3 2 3 5 9" xfId="40785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8"/>
    <cellStyle name="표준 5 2 3 2 3 6 2 2 4" xfId="47441"/>
    <cellStyle name="표준 5 2 3 2 3 6 2 3" xfId="18681"/>
    <cellStyle name="표준 5 2 3 2 3 6 2 4" xfId="22843"/>
    <cellStyle name="표준 5 2 3 2 3 6 2 5" xfId="26941"/>
    <cellStyle name="표준 5 2 3 2 3 6 2 6" xfId="35152"/>
    <cellStyle name="표준 5 2 3 2 3 6 2 7" xfId="43345"/>
    <cellStyle name="표준 5 2 3 2 3 6 3" xfId="8281"/>
    <cellStyle name="표준 5 2 3 2 3 6 3 2" xfId="28989"/>
    <cellStyle name="표준 5 2 3 2 3 6 3 3" xfId="37200"/>
    <cellStyle name="표준 5 2 3 2 3 6 3 4" xfId="45393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4"/>
    <cellStyle name="표준 5 2 3 2 3 6 9" xfId="41297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60"/>
    <cellStyle name="표준 5 2 3 2 3 7 2 2 4" xfId="47953"/>
    <cellStyle name="표준 5 2 3 2 3 7 2 3" xfId="19193"/>
    <cellStyle name="표준 5 2 3 2 3 7 2 4" xfId="23355"/>
    <cellStyle name="표준 5 2 3 2 3 7 2 5" xfId="27453"/>
    <cellStyle name="표준 5 2 3 2 3 7 2 6" xfId="35664"/>
    <cellStyle name="표준 5 2 3 2 3 7 2 7" xfId="43857"/>
    <cellStyle name="표준 5 2 3 2 3 7 3" xfId="8793"/>
    <cellStyle name="표준 5 2 3 2 3 7 3 2" xfId="29501"/>
    <cellStyle name="표준 5 2 3 2 3 7 3 3" xfId="37712"/>
    <cellStyle name="표준 5 2 3 2 3 7 3 4" xfId="45905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6"/>
    <cellStyle name="표준 5 2 3 2 3 7 9" xfId="41809"/>
    <cellStyle name="표준 5 2 3 2 3 8" xfId="401"/>
    <cellStyle name="표준 5 2 3 2 3 8 2" xfId="9305"/>
    <cellStyle name="표준 5 2 3 2 3 8 2 2" xfId="30013"/>
    <cellStyle name="표준 5 2 3 2 3 8 2 3" xfId="38224"/>
    <cellStyle name="표준 5 2 3 2 3 8 2 4" xfId="46417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8"/>
    <cellStyle name="표준 5 2 3 2 3 8 8" xfId="42321"/>
    <cellStyle name="표준 5 2 3 2 3 9" xfId="7004"/>
    <cellStyle name="표준 5 2 3 2 3 9 2" xfId="27965"/>
    <cellStyle name="표준 5 2 3 2 3 9 3" xfId="36176"/>
    <cellStyle name="표준 5 2 3 2 3 9 4" xfId="44369"/>
    <cellStyle name="표준 5 2 3 2 30" xfId="32031"/>
    <cellStyle name="표준 5 2 3 2 31" xfId="32048"/>
    <cellStyle name="표준 5 2 3 2 32" xfId="40241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2"/>
    <cellStyle name="표준 5 2 3 2 4 16" xfId="40305"/>
    <cellStyle name="표준 5 2 3 2 4 2" xfId="561"/>
    <cellStyle name="표준 5 2 3 2 4 2 10" xfId="19931"/>
    <cellStyle name="표준 5 2 3 2 4 2 11" xfId="24029"/>
    <cellStyle name="표준 5 2 3 2 4 2 12" xfId="32240"/>
    <cellStyle name="표준 5 2 3 2 4 2 13" xfId="40433"/>
    <cellStyle name="표준 5 2 3 2 4 2 2" xfId="817"/>
    <cellStyle name="표준 5 2 3 2 4 2 2 10" xfId="24285"/>
    <cellStyle name="표준 5 2 3 2 4 2 2 11" xfId="32496"/>
    <cellStyle name="표준 5 2 3 2 4 2 2 12" xfId="40689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2"/>
    <cellStyle name="표준 5 2 3 2 4 2 2 2 2 2 4" xfId="47345"/>
    <cellStyle name="표준 5 2 3 2 4 2 2 2 2 3" xfId="18585"/>
    <cellStyle name="표준 5 2 3 2 4 2 2 2 2 4" xfId="22747"/>
    <cellStyle name="표준 5 2 3 2 4 2 2 2 2 5" xfId="26845"/>
    <cellStyle name="표준 5 2 3 2 4 2 2 2 2 6" xfId="35056"/>
    <cellStyle name="표준 5 2 3 2 4 2 2 2 2 7" xfId="43249"/>
    <cellStyle name="표준 5 2 3 2 4 2 2 2 3" xfId="8185"/>
    <cellStyle name="표준 5 2 3 2 4 2 2 2 3 2" xfId="28893"/>
    <cellStyle name="표준 5 2 3 2 4 2 2 2 3 3" xfId="37104"/>
    <cellStyle name="표준 5 2 3 2 4 2 2 2 3 4" xfId="45297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8"/>
    <cellStyle name="표준 5 2 3 2 4 2 2 2 9" xfId="41201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4"/>
    <cellStyle name="표준 5 2 3 2 4 2 2 3 2 2 4" xfId="47857"/>
    <cellStyle name="표준 5 2 3 2 4 2 2 3 2 3" xfId="19097"/>
    <cellStyle name="표준 5 2 3 2 4 2 2 3 2 4" xfId="23259"/>
    <cellStyle name="표준 5 2 3 2 4 2 2 3 2 5" xfId="27357"/>
    <cellStyle name="표준 5 2 3 2 4 2 2 3 2 6" xfId="35568"/>
    <cellStyle name="표준 5 2 3 2 4 2 2 3 2 7" xfId="43761"/>
    <cellStyle name="표준 5 2 3 2 4 2 2 3 3" xfId="8697"/>
    <cellStyle name="표준 5 2 3 2 4 2 2 3 3 2" xfId="29405"/>
    <cellStyle name="표준 5 2 3 2 4 2 2 3 3 3" xfId="37616"/>
    <cellStyle name="표준 5 2 3 2 4 2 2 3 3 4" xfId="45809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20"/>
    <cellStyle name="표준 5 2 3 2 4 2 2 3 9" xfId="41713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6"/>
    <cellStyle name="표준 5 2 3 2 4 2 2 4 2 2 4" xfId="48369"/>
    <cellStyle name="표준 5 2 3 2 4 2 2 4 2 3" xfId="19609"/>
    <cellStyle name="표준 5 2 3 2 4 2 2 4 2 4" xfId="23771"/>
    <cellStyle name="표준 5 2 3 2 4 2 2 4 2 5" xfId="27869"/>
    <cellStyle name="표준 5 2 3 2 4 2 2 4 2 6" xfId="36080"/>
    <cellStyle name="표준 5 2 3 2 4 2 2 4 2 7" xfId="44273"/>
    <cellStyle name="표준 5 2 3 2 4 2 2 4 3" xfId="9209"/>
    <cellStyle name="표준 5 2 3 2 4 2 2 4 3 2" xfId="29917"/>
    <cellStyle name="표준 5 2 3 2 4 2 2 4 3 3" xfId="38128"/>
    <cellStyle name="표준 5 2 3 2 4 2 2 4 3 4" xfId="46321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2"/>
    <cellStyle name="표준 5 2 3 2 4 2 2 4 9" xfId="42225"/>
    <cellStyle name="표준 5 2 3 2 4 2 2 5" xfId="9721"/>
    <cellStyle name="표준 5 2 3 2 4 2 2 5 2" xfId="13833"/>
    <cellStyle name="표준 5 2 3 2 4 2 2 5 2 2" xfId="30429"/>
    <cellStyle name="표준 5 2 3 2 4 2 2 5 2 3" xfId="38640"/>
    <cellStyle name="표준 5 2 3 2 4 2 2 5 2 4" xfId="46833"/>
    <cellStyle name="표준 5 2 3 2 4 2 2 5 3" xfId="18073"/>
    <cellStyle name="표준 5 2 3 2 4 2 2 5 4" xfId="22235"/>
    <cellStyle name="표준 5 2 3 2 4 2 2 5 5" xfId="26333"/>
    <cellStyle name="표준 5 2 3 2 4 2 2 5 6" xfId="34544"/>
    <cellStyle name="표준 5 2 3 2 4 2 2 5 7" xfId="42737"/>
    <cellStyle name="표준 5 2 3 2 4 2 2 6" xfId="7673"/>
    <cellStyle name="표준 5 2 3 2 4 2 2 6 2" xfId="28381"/>
    <cellStyle name="표준 5 2 3 2 4 2 2 6 3" xfId="36592"/>
    <cellStyle name="표준 5 2 3 2 4 2 2 6 4" xfId="44785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6"/>
    <cellStyle name="표준 5 2 3 2 4 2 3 2 2 4" xfId="47089"/>
    <cellStyle name="표준 5 2 3 2 4 2 3 2 3" xfId="18329"/>
    <cellStyle name="표준 5 2 3 2 4 2 3 2 4" xfId="22491"/>
    <cellStyle name="표준 5 2 3 2 4 2 3 2 5" xfId="26589"/>
    <cellStyle name="표준 5 2 3 2 4 2 3 2 6" xfId="34800"/>
    <cellStyle name="표준 5 2 3 2 4 2 3 2 7" xfId="42993"/>
    <cellStyle name="표준 5 2 3 2 4 2 3 3" xfId="7929"/>
    <cellStyle name="표준 5 2 3 2 4 2 3 3 2" xfId="28637"/>
    <cellStyle name="표준 5 2 3 2 4 2 3 3 3" xfId="36848"/>
    <cellStyle name="표준 5 2 3 2 4 2 3 3 4" xfId="45041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2"/>
    <cellStyle name="표준 5 2 3 2 4 2 3 9" xfId="40945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8"/>
    <cellStyle name="표준 5 2 3 2 4 2 4 2 2 4" xfId="47601"/>
    <cellStyle name="표준 5 2 3 2 4 2 4 2 3" xfId="18841"/>
    <cellStyle name="표준 5 2 3 2 4 2 4 2 4" xfId="23003"/>
    <cellStyle name="표준 5 2 3 2 4 2 4 2 5" xfId="27101"/>
    <cellStyle name="표준 5 2 3 2 4 2 4 2 6" xfId="35312"/>
    <cellStyle name="표준 5 2 3 2 4 2 4 2 7" xfId="43505"/>
    <cellStyle name="표준 5 2 3 2 4 2 4 3" xfId="8441"/>
    <cellStyle name="표준 5 2 3 2 4 2 4 3 2" xfId="29149"/>
    <cellStyle name="표준 5 2 3 2 4 2 4 3 3" xfId="37360"/>
    <cellStyle name="표준 5 2 3 2 4 2 4 3 4" xfId="45553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4"/>
    <cellStyle name="표준 5 2 3 2 4 2 4 9" xfId="41457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20"/>
    <cellStyle name="표준 5 2 3 2 4 2 5 2 2 4" xfId="48113"/>
    <cellStyle name="표준 5 2 3 2 4 2 5 2 3" xfId="19353"/>
    <cellStyle name="표준 5 2 3 2 4 2 5 2 4" xfId="23515"/>
    <cellStyle name="표준 5 2 3 2 4 2 5 2 5" xfId="27613"/>
    <cellStyle name="표준 5 2 3 2 4 2 5 2 6" xfId="35824"/>
    <cellStyle name="표준 5 2 3 2 4 2 5 2 7" xfId="44017"/>
    <cellStyle name="표준 5 2 3 2 4 2 5 3" xfId="8953"/>
    <cellStyle name="표준 5 2 3 2 4 2 5 3 2" xfId="29661"/>
    <cellStyle name="표준 5 2 3 2 4 2 5 3 3" xfId="37872"/>
    <cellStyle name="표준 5 2 3 2 4 2 5 3 4" xfId="46065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6"/>
    <cellStyle name="표준 5 2 3 2 4 2 5 9" xfId="41969"/>
    <cellStyle name="표준 5 2 3 2 4 2 6" xfId="9465"/>
    <cellStyle name="표준 5 2 3 2 4 2 6 2" xfId="13577"/>
    <cellStyle name="표준 5 2 3 2 4 2 6 2 2" xfId="30173"/>
    <cellStyle name="표준 5 2 3 2 4 2 6 2 3" xfId="38384"/>
    <cellStyle name="표준 5 2 3 2 4 2 6 2 4" xfId="46577"/>
    <cellStyle name="표준 5 2 3 2 4 2 6 3" xfId="17817"/>
    <cellStyle name="표준 5 2 3 2 4 2 6 4" xfId="21979"/>
    <cellStyle name="표준 5 2 3 2 4 2 6 5" xfId="26077"/>
    <cellStyle name="표준 5 2 3 2 4 2 6 6" xfId="34288"/>
    <cellStyle name="표준 5 2 3 2 4 2 6 7" xfId="42481"/>
    <cellStyle name="표준 5 2 3 2 4 2 7" xfId="7417"/>
    <cellStyle name="표준 5 2 3 2 4 2 7 2" xfId="28125"/>
    <cellStyle name="표준 5 2 3 2 4 2 7 3" xfId="36336"/>
    <cellStyle name="표준 5 2 3 2 4 2 7 4" xfId="44529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8"/>
    <cellStyle name="표준 5 2 3 2 4 3 12" xfId="40561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4"/>
    <cellStyle name="표준 5 2 3 2 4 3 2 2 2 4" xfId="47217"/>
    <cellStyle name="표준 5 2 3 2 4 3 2 2 3" xfId="18457"/>
    <cellStyle name="표준 5 2 3 2 4 3 2 2 4" xfId="22619"/>
    <cellStyle name="표준 5 2 3 2 4 3 2 2 5" xfId="26717"/>
    <cellStyle name="표준 5 2 3 2 4 3 2 2 6" xfId="34928"/>
    <cellStyle name="표준 5 2 3 2 4 3 2 2 7" xfId="43121"/>
    <cellStyle name="표준 5 2 3 2 4 3 2 3" xfId="8057"/>
    <cellStyle name="표준 5 2 3 2 4 3 2 3 2" xfId="28765"/>
    <cellStyle name="표준 5 2 3 2 4 3 2 3 3" xfId="36976"/>
    <cellStyle name="표준 5 2 3 2 4 3 2 3 4" xfId="45169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80"/>
    <cellStyle name="표준 5 2 3 2 4 3 2 9" xfId="41073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6"/>
    <cellStyle name="표준 5 2 3 2 4 3 3 2 2 4" xfId="47729"/>
    <cellStyle name="표준 5 2 3 2 4 3 3 2 3" xfId="18969"/>
    <cellStyle name="표준 5 2 3 2 4 3 3 2 4" xfId="23131"/>
    <cellStyle name="표준 5 2 3 2 4 3 3 2 5" xfId="27229"/>
    <cellStyle name="표준 5 2 3 2 4 3 3 2 6" xfId="35440"/>
    <cellStyle name="표준 5 2 3 2 4 3 3 2 7" xfId="43633"/>
    <cellStyle name="표준 5 2 3 2 4 3 3 3" xfId="8569"/>
    <cellStyle name="표준 5 2 3 2 4 3 3 3 2" xfId="29277"/>
    <cellStyle name="표준 5 2 3 2 4 3 3 3 3" xfId="37488"/>
    <cellStyle name="표준 5 2 3 2 4 3 3 3 4" xfId="45681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2"/>
    <cellStyle name="표준 5 2 3 2 4 3 3 9" xfId="41585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8"/>
    <cellStyle name="표준 5 2 3 2 4 3 4 2 2 4" xfId="48241"/>
    <cellStyle name="표준 5 2 3 2 4 3 4 2 3" xfId="19481"/>
    <cellStyle name="표준 5 2 3 2 4 3 4 2 4" xfId="23643"/>
    <cellStyle name="표준 5 2 3 2 4 3 4 2 5" xfId="27741"/>
    <cellStyle name="표준 5 2 3 2 4 3 4 2 6" xfId="35952"/>
    <cellStyle name="표준 5 2 3 2 4 3 4 2 7" xfId="44145"/>
    <cellStyle name="표준 5 2 3 2 4 3 4 3" xfId="9081"/>
    <cellStyle name="표준 5 2 3 2 4 3 4 3 2" xfId="29789"/>
    <cellStyle name="표준 5 2 3 2 4 3 4 3 3" xfId="38000"/>
    <cellStyle name="표준 5 2 3 2 4 3 4 3 4" xfId="46193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4"/>
    <cellStyle name="표준 5 2 3 2 4 3 4 9" xfId="42097"/>
    <cellStyle name="표준 5 2 3 2 4 3 5" xfId="9593"/>
    <cellStyle name="표준 5 2 3 2 4 3 5 2" xfId="13705"/>
    <cellStyle name="표준 5 2 3 2 4 3 5 2 2" xfId="30301"/>
    <cellStyle name="표준 5 2 3 2 4 3 5 2 3" xfId="38512"/>
    <cellStyle name="표준 5 2 3 2 4 3 5 2 4" xfId="46705"/>
    <cellStyle name="표준 5 2 3 2 4 3 5 3" xfId="17945"/>
    <cellStyle name="표준 5 2 3 2 4 3 5 4" xfId="22107"/>
    <cellStyle name="표준 5 2 3 2 4 3 5 5" xfId="26205"/>
    <cellStyle name="표준 5 2 3 2 4 3 5 6" xfId="34416"/>
    <cellStyle name="표준 5 2 3 2 4 3 5 7" xfId="42609"/>
    <cellStyle name="표준 5 2 3 2 4 3 6" xfId="7545"/>
    <cellStyle name="표준 5 2 3 2 4 3 6 2" xfId="28253"/>
    <cellStyle name="표준 5 2 3 2 4 3 6 3" xfId="36464"/>
    <cellStyle name="표준 5 2 3 2 4 3 6 4" xfId="44657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8"/>
    <cellStyle name="표준 5 2 3 2 4 4 2 2 4" xfId="46961"/>
    <cellStyle name="표준 5 2 3 2 4 4 2 3" xfId="18201"/>
    <cellStyle name="표준 5 2 3 2 4 4 2 4" xfId="22363"/>
    <cellStyle name="표준 5 2 3 2 4 4 2 5" xfId="26461"/>
    <cellStyle name="표준 5 2 3 2 4 4 2 6" xfId="34672"/>
    <cellStyle name="표준 5 2 3 2 4 4 2 7" xfId="42865"/>
    <cellStyle name="표준 5 2 3 2 4 4 3" xfId="7801"/>
    <cellStyle name="표준 5 2 3 2 4 4 3 2" xfId="28509"/>
    <cellStyle name="표준 5 2 3 2 4 4 3 3" xfId="36720"/>
    <cellStyle name="표준 5 2 3 2 4 4 3 4" xfId="44913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4"/>
    <cellStyle name="표준 5 2 3 2 4 4 9" xfId="40817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80"/>
    <cellStyle name="표준 5 2 3 2 4 5 2 2 4" xfId="47473"/>
    <cellStyle name="표준 5 2 3 2 4 5 2 3" xfId="18713"/>
    <cellStyle name="표준 5 2 3 2 4 5 2 4" xfId="22875"/>
    <cellStyle name="표준 5 2 3 2 4 5 2 5" xfId="26973"/>
    <cellStyle name="표준 5 2 3 2 4 5 2 6" xfId="35184"/>
    <cellStyle name="표준 5 2 3 2 4 5 2 7" xfId="43377"/>
    <cellStyle name="표준 5 2 3 2 4 5 3" xfId="8313"/>
    <cellStyle name="표준 5 2 3 2 4 5 3 2" xfId="29021"/>
    <cellStyle name="표준 5 2 3 2 4 5 3 3" xfId="37232"/>
    <cellStyle name="표준 5 2 3 2 4 5 3 4" xfId="45425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6"/>
    <cellStyle name="표준 5 2 3 2 4 5 9" xfId="41329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2"/>
    <cellStyle name="표준 5 2 3 2 4 6 2 2 4" xfId="47985"/>
    <cellStyle name="표준 5 2 3 2 4 6 2 3" xfId="19225"/>
    <cellStyle name="표준 5 2 3 2 4 6 2 4" xfId="23387"/>
    <cellStyle name="표준 5 2 3 2 4 6 2 5" xfId="27485"/>
    <cellStyle name="표준 5 2 3 2 4 6 2 6" xfId="35696"/>
    <cellStyle name="표준 5 2 3 2 4 6 2 7" xfId="43889"/>
    <cellStyle name="표준 5 2 3 2 4 6 3" xfId="8825"/>
    <cellStyle name="표준 5 2 3 2 4 6 3 2" xfId="29533"/>
    <cellStyle name="표준 5 2 3 2 4 6 3 3" xfId="37744"/>
    <cellStyle name="표준 5 2 3 2 4 6 3 4" xfId="45937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8"/>
    <cellStyle name="표준 5 2 3 2 4 6 9" xfId="41841"/>
    <cellStyle name="표준 5 2 3 2 4 7" xfId="7030"/>
    <cellStyle name="표준 5 2 3 2 4 7 2" xfId="9337"/>
    <cellStyle name="표준 5 2 3 2 4 7 2 2" xfId="30045"/>
    <cellStyle name="표준 5 2 3 2 4 7 2 3" xfId="38256"/>
    <cellStyle name="표준 5 2 3 2 4 7 2 4" xfId="46449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60"/>
    <cellStyle name="표준 5 2 3 2 4 7 8" xfId="42353"/>
    <cellStyle name="표준 5 2 3 2 4 8" xfId="7150"/>
    <cellStyle name="표준 5 2 3 2 4 8 2" xfId="27997"/>
    <cellStyle name="표준 5 2 3 2 4 8 3" xfId="36208"/>
    <cellStyle name="표준 5 2 3 2 4 8 4" xfId="44401"/>
    <cellStyle name="표준 5 2 3 2 4 9" xfId="7289"/>
    <cellStyle name="표준 5 2 3 2 5" xfId="497"/>
    <cellStyle name="표준 5 2 3 2 5 10" xfId="19867"/>
    <cellStyle name="표준 5 2 3 2 5 11" xfId="23965"/>
    <cellStyle name="표준 5 2 3 2 5 12" xfId="32176"/>
    <cellStyle name="표준 5 2 3 2 5 13" xfId="40369"/>
    <cellStyle name="표준 5 2 3 2 5 2" xfId="753"/>
    <cellStyle name="표준 5 2 3 2 5 2 10" xfId="24221"/>
    <cellStyle name="표준 5 2 3 2 5 2 11" xfId="32432"/>
    <cellStyle name="표준 5 2 3 2 5 2 12" xfId="40625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8"/>
    <cellStyle name="표준 5 2 3 2 5 2 2 2 2 4" xfId="47281"/>
    <cellStyle name="표준 5 2 3 2 5 2 2 2 3" xfId="18521"/>
    <cellStyle name="표준 5 2 3 2 5 2 2 2 4" xfId="22683"/>
    <cellStyle name="표준 5 2 3 2 5 2 2 2 5" xfId="26781"/>
    <cellStyle name="표준 5 2 3 2 5 2 2 2 6" xfId="34992"/>
    <cellStyle name="표준 5 2 3 2 5 2 2 2 7" xfId="43185"/>
    <cellStyle name="표준 5 2 3 2 5 2 2 3" xfId="8121"/>
    <cellStyle name="표준 5 2 3 2 5 2 2 3 2" xfId="28829"/>
    <cellStyle name="표준 5 2 3 2 5 2 2 3 3" xfId="37040"/>
    <cellStyle name="표준 5 2 3 2 5 2 2 3 4" xfId="45233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4"/>
    <cellStyle name="표준 5 2 3 2 5 2 2 9" xfId="41137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600"/>
    <cellStyle name="표준 5 2 3 2 5 2 3 2 2 4" xfId="47793"/>
    <cellStyle name="표준 5 2 3 2 5 2 3 2 3" xfId="19033"/>
    <cellStyle name="표준 5 2 3 2 5 2 3 2 4" xfId="23195"/>
    <cellStyle name="표준 5 2 3 2 5 2 3 2 5" xfId="27293"/>
    <cellStyle name="표준 5 2 3 2 5 2 3 2 6" xfId="35504"/>
    <cellStyle name="표준 5 2 3 2 5 2 3 2 7" xfId="43697"/>
    <cellStyle name="표준 5 2 3 2 5 2 3 3" xfId="8633"/>
    <cellStyle name="표준 5 2 3 2 5 2 3 3 2" xfId="29341"/>
    <cellStyle name="표준 5 2 3 2 5 2 3 3 3" xfId="37552"/>
    <cellStyle name="표준 5 2 3 2 5 2 3 3 4" xfId="45745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6"/>
    <cellStyle name="표준 5 2 3 2 5 2 3 9" xfId="41649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2"/>
    <cellStyle name="표준 5 2 3 2 5 2 4 2 2 4" xfId="48305"/>
    <cellStyle name="표준 5 2 3 2 5 2 4 2 3" xfId="19545"/>
    <cellStyle name="표준 5 2 3 2 5 2 4 2 4" xfId="23707"/>
    <cellStyle name="표준 5 2 3 2 5 2 4 2 5" xfId="27805"/>
    <cellStyle name="표준 5 2 3 2 5 2 4 2 6" xfId="36016"/>
    <cellStyle name="표준 5 2 3 2 5 2 4 2 7" xfId="44209"/>
    <cellStyle name="표준 5 2 3 2 5 2 4 3" xfId="9145"/>
    <cellStyle name="표준 5 2 3 2 5 2 4 3 2" xfId="29853"/>
    <cellStyle name="표준 5 2 3 2 5 2 4 3 3" xfId="38064"/>
    <cellStyle name="표준 5 2 3 2 5 2 4 3 4" xfId="46257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8"/>
    <cellStyle name="표준 5 2 3 2 5 2 4 9" xfId="42161"/>
    <cellStyle name="표준 5 2 3 2 5 2 5" xfId="9657"/>
    <cellStyle name="표준 5 2 3 2 5 2 5 2" xfId="13769"/>
    <cellStyle name="표준 5 2 3 2 5 2 5 2 2" xfId="30365"/>
    <cellStyle name="표준 5 2 3 2 5 2 5 2 3" xfId="38576"/>
    <cellStyle name="표준 5 2 3 2 5 2 5 2 4" xfId="46769"/>
    <cellStyle name="표준 5 2 3 2 5 2 5 3" xfId="18009"/>
    <cellStyle name="표준 5 2 3 2 5 2 5 4" xfId="22171"/>
    <cellStyle name="표준 5 2 3 2 5 2 5 5" xfId="26269"/>
    <cellStyle name="표준 5 2 3 2 5 2 5 6" xfId="34480"/>
    <cellStyle name="표준 5 2 3 2 5 2 5 7" xfId="42673"/>
    <cellStyle name="표준 5 2 3 2 5 2 6" xfId="7609"/>
    <cellStyle name="표준 5 2 3 2 5 2 6 2" xfId="28317"/>
    <cellStyle name="표준 5 2 3 2 5 2 6 3" xfId="36528"/>
    <cellStyle name="표준 5 2 3 2 5 2 6 4" xfId="44721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2"/>
    <cellStyle name="표준 5 2 3 2 5 3 2 2 4" xfId="47025"/>
    <cellStyle name="표준 5 2 3 2 5 3 2 3" xfId="18265"/>
    <cellStyle name="표준 5 2 3 2 5 3 2 4" xfId="22427"/>
    <cellStyle name="표준 5 2 3 2 5 3 2 5" xfId="26525"/>
    <cellStyle name="표준 5 2 3 2 5 3 2 6" xfId="34736"/>
    <cellStyle name="표준 5 2 3 2 5 3 2 7" xfId="42929"/>
    <cellStyle name="표준 5 2 3 2 5 3 3" xfId="7865"/>
    <cellStyle name="표준 5 2 3 2 5 3 3 2" xfId="28573"/>
    <cellStyle name="표준 5 2 3 2 5 3 3 3" xfId="36784"/>
    <cellStyle name="표준 5 2 3 2 5 3 3 4" xfId="44977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8"/>
    <cellStyle name="표준 5 2 3 2 5 3 9" xfId="40881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4"/>
    <cellStyle name="표준 5 2 3 2 5 4 2 2 4" xfId="47537"/>
    <cellStyle name="표준 5 2 3 2 5 4 2 3" xfId="18777"/>
    <cellStyle name="표준 5 2 3 2 5 4 2 4" xfId="22939"/>
    <cellStyle name="표준 5 2 3 2 5 4 2 5" xfId="27037"/>
    <cellStyle name="표준 5 2 3 2 5 4 2 6" xfId="35248"/>
    <cellStyle name="표준 5 2 3 2 5 4 2 7" xfId="43441"/>
    <cellStyle name="표준 5 2 3 2 5 4 3" xfId="8377"/>
    <cellStyle name="표준 5 2 3 2 5 4 3 2" xfId="29085"/>
    <cellStyle name="표준 5 2 3 2 5 4 3 3" xfId="37296"/>
    <cellStyle name="표준 5 2 3 2 5 4 3 4" xfId="45489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200"/>
    <cellStyle name="표준 5 2 3 2 5 4 9" xfId="41393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6"/>
    <cellStyle name="표준 5 2 3 2 5 5 2 2 4" xfId="48049"/>
    <cellStyle name="표준 5 2 3 2 5 5 2 3" xfId="19289"/>
    <cellStyle name="표준 5 2 3 2 5 5 2 4" xfId="23451"/>
    <cellStyle name="표준 5 2 3 2 5 5 2 5" xfId="27549"/>
    <cellStyle name="표준 5 2 3 2 5 5 2 6" xfId="35760"/>
    <cellStyle name="표준 5 2 3 2 5 5 2 7" xfId="43953"/>
    <cellStyle name="표준 5 2 3 2 5 5 3" xfId="8889"/>
    <cellStyle name="표준 5 2 3 2 5 5 3 2" xfId="29597"/>
    <cellStyle name="표준 5 2 3 2 5 5 3 3" xfId="37808"/>
    <cellStyle name="표준 5 2 3 2 5 5 3 4" xfId="46001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2"/>
    <cellStyle name="표준 5 2 3 2 5 5 9" xfId="41905"/>
    <cellStyle name="표준 5 2 3 2 5 6" xfId="9401"/>
    <cellStyle name="표준 5 2 3 2 5 6 2" xfId="13513"/>
    <cellStyle name="표준 5 2 3 2 5 6 2 2" xfId="30109"/>
    <cellStyle name="표준 5 2 3 2 5 6 2 3" xfId="38320"/>
    <cellStyle name="표준 5 2 3 2 5 6 2 4" xfId="46513"/>
    <cellStyle name="표준 5 2 3 2 5 6 3" xfId="17753"/>
    <cellStyle name="표준 5 2 3 2 5 6 4" xfId="21915"/>
    <cellStyle name="표준 5 2 3 2 5 6 5" xfId="26013"/>
    <cellStyle name="표준 5 2 3 2 5 6 6" xfId="34224"/>
    <cellStyle name="표준 5 2 3 2 5 6 7" xfId="42417"/>
    <cellStyle name="표준 5 2 3 2 5 7" xfId="7353"/>
    <cellStyle name="표준 5 2 3 2 5 7 2" xfId="28061"/>
    <cellStyle name="표준 5 2 3 2 5 7 3" xfId="36272"/>
    <cellStyle name="표준 5 2 3 2 5 7 4" xfId="44465"/>
    <cellStyle name="표준 5 2 3 2 5 8" xfId="11465"/>
    <cellStyle name="표준 5 2 3 2 5 9" xfId="15705"/>
    <cellStyle name="표준 5 2 3 2 6" xfId="625"/>
    <cellStyle name="표준 5 2 3 2 6 10" xfId="24093"/>
    <cellStyle name="표준 5 2 3 2 6 11" xfId="32304"/>
    <cellStyle name="표준 5 2 3 2 6 12" xfId="40497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60"/>
    <cellStyle name="표준 5 2 3 2 6 2 2 2 4" xfId="47153"/>
    <cellStyle name="표준 5 2 3 2 6 2 2 3" xfId="18393"/>
    <cellStyle name="표준 5 2 3 2 6 2 2 4" xfId="22555"/>
    <cellStyle name="표준 5 2 3 2 6 2 2 5" xfId="26653"/>
    <cellStyle name="표준 5 2 3 2 6 2 2 6" xfId="34864"/>
    <cellStyle name="표준 5 2 3 2 6 2 2 7" xfId="43057"/>
    <cellStyle name="표준 5 2 3 2 6 2 3" xfId="7993"/>
    <cellStyle name="표준 5 2 3 2 6 2 3 2" xfId="28701"/>
    <cellStyle name="표준 5 2 3 2 6 2 3 3" xfId="36912"/>
    <cellStyle name="표준 5 2 3 2 6 2 3 4" xfId="45105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6"/>
    <cellStyle name="표준 5 2 3 2 6 2 9" xfId="41009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2"/>
    <cellStyle name="표준 5 2 3 2 6 3 2 2 4" xfId="47665"/>
    <cellStyle name="표준 5 2 3 2 6 3 2 3" xfId="18905"/>
    <cellStyle name="표준 5 2 3 2 6 3 2 4" xfId="23067"/>
    <cellStyle name="표준 5 2 3 2 6 3 2 5" xfId="27165"/>
    <cellStyle name="표준 5 2 3 2 6 3 2 6" xfId="35376"/>
    <cellStyle name="표준 5 2 3 2 6 3 2 7" xfId="43569"/>
    <cellStyle name="표준 5 2 3 2 6 3 3" xfId="8505"/>
    <cellStyle name="표준 5 2 3 2 6 3 3 2" xfId="29213"/>
    <cellStyle name="표준 5 2 3 2 6 3 3 3" xfId="37424"/>
    <cellStyle name="표준 5 2 3 2 6 3 3 4" xfId="45617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8"/>
    <cellStyle name="표준 5 2 3 2 6 3 9" xfId="41521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4"/>
    <cellStyle name="표준 5 2 3 2 6 4 2 2 4" xfId="48177"/>
    <cellStyle name="표준 5 2 3 2 6 4 2 3" xfId="19417"/>
    <cellStyle name="표준 5 2 3 2 6 4 2 4" xfId="23579"/>
    <cellStyle name="표준 5 2 3 2 6 4 2 5" xfId="27677"/>
    <cellStyle name="표준 5 2 3 2 6 4 2 6" xfId="35888"/>
    <cellStyle name="표준 5 2 3 2 6 4 2 7" xfId="44081"/>
    <cellStyle name="표준 5 2 3 2 6 4 3" xfId="9017"/>
    <cellStyle name="표준 5 2 3 2 6 4 3 2" xfId="29725"/>
    <cellStyle name="표준 5 2 3 2 6 4 3 3" xfId="37936"/>
    <cellStyle name="표준 5 2 3 2 6 4 3 4" xfId="46129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40"/>
    <cellStyle name="표준 5 2 3 2 6 4 9" xfId="42033"/>
    <cellStyle name="표준 5 2 3 2 6 5" xfId="9529"/>
    <cellStyle name="표준 5 2 3 2 6 5 2" xfId="13641"/>
    <cellStyle name="표준 5 2 3 2 6 5 2 2" xfId="30237"/>
    <cellStyle name="표준 5 2 3 2 6 5 2 3" xfId="38448"/>
    <cellStyle name="표준 5 2 3 2 6 5 2 4" xfId="46641"/>
    <cellStyle name="표준 5 2 3 2 6 5 3" xfId="17881"/>
    <cellStyle name="표준 5 2 3 2 6 5 4" xfId="22043"/>
    <cellStyle name="표준 5 2 3 2 6 5 5" xfId="26141"/>
    <cellStyle name="표준 5 2 3 2 6 5 6" xfId="34352"/>
    <cellStyle name="표준 5 2 3 2 6 5 7" xfId="42545"/>
    <cellStyle name="표준 5 2 3 2 6 6" xfId="7481"/>
    <cellStyle name="표준 5 2 3 2 6 6 2" xfId="28189"/>
    <cellStyle name="표준 5 2 3 2 6 6 3" xfId="36400"/>
    <cellStyle name="표준 5 2 3 2 6 6 4" xfId="44593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4"/>
    <cellStyle name="표준 5 2 3 2 7 2 2 4" xfId="46897"/>
    <cellStyle name="표준 5 2 3 2 7 2 3" xfId="18137"/>
    <cellStyle name="표준 5 2 3 2 7 2 4" xfId="22299"/>
    <cellStyle name="표준 5 2 3 2 7 2 5" xfId="26397"/>
    <cellStyle name="표준 5 2 3 2 7 2 6" xfId="34608"/>
    <cellStyle name="표준 5 2 3 2 7 2 7" xfId="42801"/>
    <cellStyle name="표준 5 2 3 2 7 3" xfId="7737"/>
    <cellStyle name="표준 5 2 3 2 7 3 2" xfId="28445"/>
    <cellStyle name="표준 5 2 3 2 7 3 3" xfId="36656"/>
    <cellStyle name="표준 5 2 3 2 7 3 4" xfId="44849"/>
    <cellStyle name="표준 5 2 3 2 7 4" xfId="11849"/>
    <cellStyle name="표준 5 2 3 2 7 5" xfId="16089"/>
    <cellStyle name="표준 5 2 3 2 7 6" xfId="20251"/>
    <cellStyle name="표준 5 2 3 2 7 7" xfId="24349"/>
    <cellStyle name="표준 5 2 3 2 7 8" xfId="32560"/>
    <cellStyle name="표준 5 2 3 2 7 9" xfId="40753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6"/>
    <cellStyle name="표준 5 2 3 2 8 2 2 4" xfId="47409"/>
    <cellStyle name="표준 5 2 3 2 8 2 3" xfId="18649"/>
    <cellStyle name="표준 5 2 3 2 8 2 4" xfId="22811"/>
    <cellStyle name="표준 5 2 3 2 8 2 5" xfId="26909"/>
    <cellStyle name="표준 5 2 3 2 8 2 6" xfId="35120"/>
    <cellStyle name="표준 5 2 3 2 8 2 7" xfId="43313"/>
    <cellStyle name="표준 5 2 3 2 8 3" xfId="8249"/>
    <cellStyle name="표준 5 2 3 2 8 3 2" xfId="28957"/>
    <cellStyle name="표준 5 2 3 2 8 3 3" xfId="37168"/>
    <cellStyle name="표준 5 2 3 2 8 3 4" xfId="45361"/>
    <cellStyle name="표준 5 2 3 2 8 4" xfId="12361"/>
    <cellStyle name="표준 5 2 3 2 8 5" xfId="16601"/>
    <cellStyle name="표준 5 2 3 2 8 6" xfId="20763"/>
    <cellStyle name="표준 5 2 3 2 8 7" xfId="24861"/>
    <cellStyle name="표준 5 2 3 2 8 8" xfId="33072"/>
    <cellStyle name="표준 5 2 3 2 8 9" xfId="41265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8"/>
    <cellStyle name="표준 5 2 3 2 9 2 2 4" xfId="47921"/>
    <cellStyle name="표준 5 2 3 2 9 2 3" xfId="19161"/>
    <cellStyle name="표준 5 2 3 2 9 2 4" xfId="23323"/>
    <cellStyle name="표준 5 2 3 2 9 2 5" xfId="27421"/>
    <cellStyle name="표준 5 2 3 2 9 2 6" xfId="35632"/>
    <cellStyle name="표준 5 2 3 2 9 2 7" xfId="43825"/>
    <cellStyle name="표준 5 2 3 2 9 3" xfId="8761"/>
    <cellStyle name="표준 5 2 3 2 9 3 2" xfId="29469"/>
    <cellStyle name="표준 5 2 3 2 9 3 3" xfId="37680"/>
    <cellStyle name="표준 5 2 3 2 9 3 4" xfId="45873"/>
    <cellStyle name="표준 5 2 3 2 9 4" xfId="12873"/>
    <cellStyle name="표준 5 2 3 2 9 5" xfId="17113"/>
    <cellStyle name="표준 5 2 3 2 9 6" xfId="21275"/>
    <cellStyle name="표준 5 2 3 2 9 7" xfId="25373"/>
    <cellStyle name="표준 5 2 3 2 9 8" xfId="33584"/>
    <cellStyle name="표준 5 2 3 2 9 9" xfId="41777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2"/>
    <cellStyle name="표준 5 2 3 3 10 4" xfId="44345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6"/>
    <cellStyle name="표준 5 2 3 3 18" xfId="40249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8"/>
    <cellStyle name="표준 5 2 3 3 2 17" xfId="40281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2"/>
    <cellStyle name="표준 5 2 3 3 2 2 14" xfId="40345"/>
    <cellStyle name="표준 5 2 3 3 2 2 2" xfId="601"/>
    <cellStyle name="표준 5 2 3 3 2 2 2 10" xfId="19971"/>
    <cellStyle name="표준 5 2 3 3 2 2 2 11" xfId="24069"/>
    <cellStyle name="표준 5 2 3 3 2 2 2 12" xfId="32280"/>
    <cellStyle name="표준 5 2 3 3 2 2 2 13" xfId="40473"/>
    <cellStyle name="표준 5 2 3 3 2 2 2 2" xfId="857"/>
    <cellStyle name="표준 5 2 3 3 2 2 2 2 10" xfId="24325"/>
    <cellStyle name="표준 5 2 3 3 2 2 2 2 11" xfId="32536"/>
    <cellStyle name="표준 5 2 3 3 2 2 2 2 12" xfId="40729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2"/>
    <cellStyle name="표준 5 2 3 3 2 2 2 2 2 2 2 4" xfId="47385"/>
    <cellStyle name="표준 5 2 3 3 2 2 2 2 2 2 3" xfId="18625"/>
    <cellStyle name="표준 5 2 3 3 2 2 2 2 2 2 4" xfId="22787"/>
    <cellStyle name="표준 5 2 3 3 2 2 2 2 2 2 5" xfId="26885"/>
    <cellStyle name="표준 5 2 3 3 2 2 2 2 2 2 6" xfId="35096"/>
    <cellStyle name="표준 5 2 3 3 2 2 2 2 2 2 7" xfId="43289"/>
    <cellStyle name="표준 5 2 3 3 2 2 2 2 2 3" xfId="8225"/>
    <cellStyle name="표준 5 2 3 3 2 2 2 2 2 3 2" xfId="28933"/>
    <cellStyle name="표준 5 2 3 3 2 2 2 2 2 3 3" xfId="37144"/>
    <cellStyle name="표준 5 2 3 3 2 2 2 2 2 3 4" xfId="45337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8"/>
    <cellStyle name="표준 5 2 3 3 2 2 2 2 2 9" xfId="41241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4"/>
    <cellStyle name="표준 5 2 3 3 2 2 2 2 3 2 2 4" xfId="47897"/>
    <cellStyle name="표준 5 2 3 3 2 2 2 2 3 2 3" xfId="19137"/>
    <cellStyle name="표준 5 2 3 3 2 2 2 2 3 2 4" xfId="23299"/>
    <cellStyle name="표준 5 2 3 3 2 2 2 2 3 2 5" xfId="27397"/>
    <cellStyle name="표준 5 2 3 3 2 2 2 2 3 2 6" xfId="35608"/>
    <cellStyle name="표준 5 2 3 3 2 2 2 2 3 2 7" xfId="43801"/>
    <cellStyle name="표준 5 2 3 3 2 2 2 2 3 3" xfId="8737"/>
    <cellStyle name="표준 5 2 3 3 2 2 2 2 3 3 2" xfId="29445"/>
    <cellStyle name="표준 5 2 3 3 2 2 2 2 3 3 3" xfId="37656"/>
    <cellStyle name="표준 5 2 3 3 2 2 2 2 3 3 4" xfId="45849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60"/>
    <cellStyle name="표준 5 2 3 3 2 2 2 2 3 9" xfId="41753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6"/>
    <cellStyle name="표준 5 2 3 3 2 2 2 2 4 2 2 4" xfId="48409"/>
    <cellStyle name="표준 5 2 3 3 2 2 2 2 4 2 3" xfId="19649"/>
    <cellStyle name="표준 5 2 3 3 2 2 2 2 4 2 4" xfId="23811"/>
    <cellStyle name="표준 5 2 3 3 2 2 2 2 4 2 5" xfId="27909"/>
    <cellStyle name="표준 5 2 3 3 2 2 2 2 4 2 6" xfId="36120"/>
    <cellStyle name="표준 5 2 3 3 2 2 2 2 4 2 7" xfId="44313"/>
    <cellStyle name="표준 5 2 3 3 2 2 2 2 4 3" xfId="9249"/>
    <cellStyle name="표준 5 2 3 3 2 2 2 2 4 3 2" xfId="29957"/>
    <cellStyle name="표준 5 2 3 3 2 2 2 2 4 3 3" xfId="38168"/>
    <cellStyle name="표준 5 2 3 3 2 2 2 2 4 3 4" xfId="46361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2"/>
    <cellStyle name="표준 5 2 3 3 2 2 2 2 4 9" xfId="42265"/>
    <cellStyle name="표준 5 2 3 3 2 2 2 2 5" xfId="9761"/>
    <cellStyle name="표준 5 2 3 3 2 2 2 2 5 2" xfId="13873"/>
    <cellStyle name="표준 5 2 3 3 2 2 2 2 5 2 2" xfId="30469"/>
    <cellStyle name="표준 5 2 3 3 2 2 2 2 5 2 3" xfId="38680"/>
    <cellStyle name="표준 5 2 3 3 2 2 2 2 5 2 4" xfId="46873"/>
    <cellStyle name="표준 5 2 3 3 2 2 2 2 5 3" xfId="18113"/>
    <cellStyle name="표준 5 2 3 3 2 2 2 2 5 4" xfId="22275"/>
    <cellStyle name="표준 5 2 3 3 2 2 2 2 5 5" xfId="26373"/>
    <cellStyle name="표준 5 2 3 3 2 2 2 2 5 6" xfId="34584"/>
    <cellStyle name="표준 5 2 3 3 2 2 2 2 5 7" xfId="42777"/>
    <cellStyle name="표준 5 2 3 3 2 2 2 2 6" xfId="7713"/>
    <cellStyle name="표준 5 2 3 3 2 2 2 2 6 2" xfId="28421"/>
    <cellStyle name="표준 5 2 3 3 2 2 2 2 6 3" xfId="36632"/>
    <cellStyle name="표준 5 2 3 3 2 2 2 2 6 4" xfId="44825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6"/>
    <cellStyle name="표준 5 2 3 3 2 2 2 3 2 2 4" xfId="47129"/>
    <cellStyle name="표준 5 2 3 3 2 2 2 3 2 3" xfId="18369"/>
    <cellStyle name="표준 5 2 3 3 2 2 2 3 2 4" xfId="22531"/>
    <cellStyle name="표준 5 2 3 3 2 2 2 3 2 5" xfId="26629"/>
    <cellStyle name="표준 5 2 3 3 2 2 2 3 2 6" xfId="34840"/>
    <cellStyle name="표준 5 2 3 3 2 2 2 3 2 7" xfId="43033"/>
    <cellStyle name="표준 5 2 3 3 2 2 2 3 3" xfId="7969"/>
    <cellStyle name="표준 5 2 3 3 2 2 2 3 3 2" xfId="28677"/>
    <cellStyle name="표준 5 2 3 3 2 2 2 3 3 3" xfId="36888"/>
    <cellStyle name="표준 5 2 3 3 2 2 2 3 3 4" xfId="45081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2"/>
    <cellStyle name="표준 5 2 3 3 2 2 2 3 9" xfId="40985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8"/>
    <cellStyle name="표준 5 2 3 3 2 2 2 4 2 2 4" xfId="47641"/>
    <cellStyle name="표준 5 2 3 3 2 2 2 4 2 3" xfId="18881"/>
    <cellStyle name="표준 5 2 3 3 2 2 2 4 2 4" xfId="23043"/>
    <cellStyle name="표준 5 2 3 3 2 2 2 4 2 5" xfId="27141"/>
    <cellStyle name="표준 5 2 3 3 2 2 2 4 2 6" xfId="35352"/>
    <cellStyle name="표준 5 2 3 3 2 2 2 4 2 7" xfId="43545"/>
    <cellStyle name="표준 5 2 3 3 2 2 2 4 3" xfId="8481"/>
    <cellStyle name="표준 5 2 3 3 2 2 2 4 3 2" xfId="29189"/>
    <cellStyle name="표준 5 2 3 3 2 2 2 4 3 3" xfId="37400"/>
    <cellStyle name="표준 5 2 3 3 2 2 2 4 3 4" xfId="45593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4"/>
    <cellStyle name="표준 5 2 3 3 2 2 2 4 9" xfId="41497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60"/>
    <cellStyle name="표준 5 2 3 3 2 2 2 5 2 2 4" xfId="48153"/>
    <cellStyle name="표준 5 2 3 3 2 2 2 5 2 3" xfId="19393"/>
    <cellStyle name="표준 5 2 3 3 2 2 2 5 2 4" xfId="23555"/>
    <cellStyle name="표준 5 2 3 3 2 2 2 5 2 5" xfId="27653"/>
    <cellStyle name="표준 5 2 3 3 2 2 2 5 2 6" xfId="35864"/>
    <cellStyle name="표준 5 2 3 3 2 2 2 5 2 7" xfId="44057"/>
    <cellStyle name="표준 5 2 3 3 2 2 2 5 3" xfId="8993"/>
    <cellStyle name="표준 5 2 3 3 2 2 2 5 3 2" xfId="29701"/>
    <cellStyle name="표준 5 2 3 3 2 2 2 5 3 3" xfId="37912"/>
    <cellStyle name="표준 5 2 3 3 2 2 2 5 3 4" xfId="46105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6"/>
    <cellStyle name="표준 5 2 3 3 2 2 2 5 9" xfId="42009"/>
    <cellStyle name="표준 5 2 3 3 2 2 2 6" xfId="9505"/>
    <cellStyle name="표준 5 2 3 3 2 2 2 6 2" xfId="13617"/>
    <cellStyle name="표준 5 2 3 3 2 2 2 6 2 2" xfId="30213"/>
    <cellStyle name="표준 5 2 3 3 2 2 2 6 2 3" xfId="38424"/>
    <cellStyle name="표준 5 2 3 3 2 2 2 6 2 4" xfId="46617"/>
    <cellStyle name="표준 5 2 3 3 2 2 2 6 3" xfId="17857"/>
    <cellStyle name="표준 5 2 3 3 2 2 2 6 4" xfId="22019"/>
    <cellStyle name="표준 5 2 3 3 2 2 2 6 5" xfId="26117"/>
    <cellStyle name="표준 5 2 3 3 2 2 2 6 6" xfId="34328"/>
    <cellStyle name="표준 5 2 3 3 2 2 2 6 7" xfId="42521"/>
    <cellStyle name="표준 5 2 3 3 2 2 2 7" xfId="7457"/>
    <cellStyle name="표준 5 2 3 3 2 2 2 7 2" xfId="28165"/>
    <cellStyle name="표준 5 2 3 3 2 2 2 7 3" xfId="36376"/>
    <cellStyle name="표준 5 2 3 3 2 2 2 7 4" xfId="44569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8"/>
    <cellStyle name="표준 5 2 3 3 2 2 3 12" xfId="40601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4"/>
    <cellStyle name="표준 5 2 3 3 2 2 3 2 2 2 4" xfId="47257"/>
    <cellStyle name="표준 5 2 3 3 2 2 3 2 2 3" xfId="18497"/>
    <cellStyle name="표준 5 2 3 3 2 2 3 2 2 4" xfId="22659"/>
    <cellStyle name="표준 5 2 3 3 2 2 3 2 2 5" xfId="26757"/>
    <cellStyle name="표준 5 2 3 3 2 2 3 2 2 6" xfId="34968"/>
    <cellStyle name="표준 5 2 3 3 2 2 3 2 2 7" xfId="43161"/>
    <cellStyle name="표준 5 2 3 3 2 2 3 2 3" xfId="8097"/>
    <cellStyle name="표준 5 2 3 3 2 2 3 2 3 2" xfId="28805"/>
    <cellStyle name="표준 5 2 3 3 2 2 3 2 3 3" xfId="37016"/>
    <cellStyle name="표준 5 2 3 3 2 2 3 2 3 4" xfId="45209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20"/>
    <cellStyle name="표준 5 2 3 3 2 2 3 2 9" xfId="41113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6"/>
    <cellStyle name="표준 5 2 3 3 2 2 3 3 2 2 4" xfId="47769"/>
    <cellStyle name="표준 5 2 3 3 2 2 3 3 2 3" xfId="19009"/>
    <cellStyle name="표준 5 2 3 3 2 2 3 3 2 4" xfId="23171"/>
    <cellStyle name="표준 5 2 3 3 2 2 3 3 2 5" xfId="27269"/>
    <cellStyle name="표준 5 2 3 3 2 2 3 3 2 6" xfId="35480"/>
    <cellStyle name="표준 5 2 3 3 2 2 3 3 2 7" xfId="43673"/>
    <cellStyle name="표준 5 2 3 3 2 2 3 3 3" xfId="8609"/>
    <cellStyle name="표준 5 2 3 3 2 2 3 3 3 2" xfId="29317"/>
    <cellStyle name="표준 5 2 3 3 2 2 3 3 3 3" xfId="37528"/>
    <cellStyle name="표준 5 2 3 3 2 2 3 3 3 4" xfId="45721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2"/>
    <cellStyle name="표준 5 2 3 3 2 2 3 3 9" xfId="41625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8"/>
    <cellStyle name="표준 5 2 3 3 2 2 3 4 2 2 4" xfId="48281"/>
    <cellStyle name="표준 5 2 3 3 2 2 3 4 2 3" xfId="19521"/>
    <cellStyle name="표준 5 2 3 3 2 2 3 4 2 4" xfId="23683"/>
    <cellStyle name="표준 5 2 3 3 2 2 3 4 2 5" xfId="27781"/>
    <cellStyle name="표준 5 2 3 3 2 2 3 4 2 6" xfId="35992"/>
    <cellStyle name="표준 5 2 3 3 2 2 3 4 2 7" xfId="44185"/>
    <cellStyle name="표준 5 2 3 3 2 2 3 4 3" xfId="9121"/>
    <cellStyle name="표준 5 2 3 3 2 2 3 4 3 2" xfId="29829"/>
    <cellStyle name="표준 5 2 3 3 2 2 3 4 3 3" xfId="38040"/>
    <cellStyle name="표준 5 2 3 3 2 2 3 4 3 4" xfId="46233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4"/>
    <cellStyle name="표준 5 2 3 3 2 2 3 4 9" xfId="42137"/>
    <cellStyle name="표준 5 2 3 3 2 2 3 5" xfId="9633"/>
    <cellStyle name="표준 5 2 3 3 2 2 3 5 2" xfId="13745"/>
    <cellStyle name="표준 5 2 3 3 2 2 3 5 2 2" xfId="30341"/>
    <cellStyle name="표준 5 2 3 3 2 2 3 5 2 3" xfId="38552"/>
    <cellStyle name="표준 5 2 3 3 2 2 3 5 2 4" xfId="46745"/>
    <cellStyle name="표준 5 2 3 3 2 2 3 5 3" xfId="17985"/>
    <cellStyle name="표준 5 2 3 3 2 2 3 5 4" xfId="22147"/>
    <cellStyle name="표준 5 2 3 3 2 2 3 5 5" xfId="26245"/>
    <cellStyle name="표준 5 2 3 3 2 2 3 5 6" xfId="34456"/>
    <cellStyle name="표준 5 2 3 3 2 2 3 5 7" xfId="42649"/>
    <cellStyle name="표준 5 2 3 3 2 2 3 6" xfId="7585"/>
    <cellStyle name="표준 5 2 3 3 2 2 3 6 2" xfId="28293"/>
    <cellStyle name="표준 5 2 3 3 2 2 3 6 3" xfId="36504"/>
    <cellStyle name="표준 5 2 3 3 2 2 3 6 4" xfId="44697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8"/>
    <cellStyle name="표준 5 2 3 3 2 2 4 2 2 4" xfId="47001"/>
    <cellStyle name="표준 5 2 3 3 2 2 4 2 3" xfId="18241"/>
    <cellStyle name="표준 5 2 3 3 2 2 4 2 4" xfId="22403"/>
    <cellStyle name="표준 5 2 3 3 2 2 4 2 5" xfId="26501"/>
    <cellStyle name="표준 5 2 3 3 2 2 4 2 6" xfId="34712"/>
    <cellStyle name="표준 5 2 3 3 2 2 4 2 7" xfId="42905"/>
    <cellStyle name="표준 5 2 3 3 2 2 4 3" xfId="7841"/>
    <cellStyle name="표준 5 2 3 3 2 2 4 3 2" xfId="28549"/>
    <cellStyle name="표준 5 2 3 3 2 2 4 3 3" xfId="36760"/>
    <cellStyle name="표준 5 2 3 3 2 2 4 3 4" xfId="44953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4"/>
    <cellStyle name="표준 5 2 3 3 2 2 4 9" xfId="40857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20"/>
    <cellStyle name="표준 5 2 3 3 2 2 5 2 2 4" xfId="47513"/>
    <cellStyle name="표준 5 2 3 3 2 2 5 2 3" xfId="18753"/>
    <cellStyle name="표준 5 2 3 3 2 2 5 2 4" xfId="22915"/>
    <cellStyle name="표준 5 2 3 3 2 2 5 2 5" xfId="27013"/>
    <cellStyle name="표준 5 2 3 3 2 2 5 2 6" xfId="35224"/>
    <cellStyle name="표준 5 2 3 3 2 2 5 2 7" xfId="43417"/>
    <cellStyle name="표준 5 2 3 3 2 2 5 3" xfId="8353"/>
    <cellStyle name="표준 5 2 3 3 2 2 5 3 2" xfId="29061"/>
    <cellStyle name="표준 5 2 3 3 2 2 5 3 3" xfId="37272"/>
    <cellStyle name="표준 5 2 3 3 2 2 5 3 4" xfId="45465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6"/>
    <cellStyle name="표준 5 2 3 3 2 2 5 9" xfId="41369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2"/>
    <cellStyle name="표준 5 2 3 3 2 2 6 2 2 4" xfId="48025"/>
    <cellStyle name="표준 5 2 3 3 2 2 6 2 3" xfId="19265"/>
    <cellStyle name="표준 5 2 3 3 2 2 6 2 4" xfId="23427"/>
    <cellStyle name="표준 5 2 3 3 2 2 6 2 5" xfId="27525"/>
    <cellStyle name="표준 5 2 3 3 2 2 6 2 6" xfId="35736"/>
    <cellStyle name="표준 5 2 3 3 2 2 6 2 7" xfId="43929"/>
    <cellStyle name="표준 5 2 3 3 2 2 6 3" xfId="8865"/>
    <cellStyle name="표준 5 2 3 3 2 2 6 3 2" xfId="29573"/>
    <cellStyle name="표준 5 2 3 3 2 2 6 3 3" xfId="37784"/>
    <cellStyle name="표준 5 2 3 3 2 2 6 3 4" xfId="45977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8"/>
    <cellStyle name="표준 5 2 3 3 2 2 6 9" xfId="41881"/>
    <cellStyle name="표준 5 2 3 3 2 2 7" xfId="9377"/>
    <cellStyle name="표준 5 2 3 3 2 2 7 2" xfId="13489"/>
    <cellStyle name="표준 5 2 3 3 2 2 7 2 2" xfId="30085"/>
    <cellStyle name="표준 5 2 3 3 2 2 7 2 3" xfId="38296"/>
    <cellStyle name="표준 5 2 3 3 2 2 7 2 4" xfId="46489"/>
    <cellStyle name="표준 5 2 3 3 2 2 7 3" xfId="17729"/>
    <cellStyle name="표준 5 2 3 3 2 2 7 4" xfId="21891"/>
    <cellStyle name="표준 5 2 3 3 2 2 7 5" xfId="25989"/>
    <cellStyle name="표준 5 2 3 3 2 2 7 6" xfId="34200"/>
    <cellStyle name="표준 5 2 3 3 2 2 7 7" xfId="42393"/>
    <cellStyle name="표준 5 2 3 3 2 2 8" xfId="7329"/>
    <cellStyle name="표준 5 2 3 3 2 2 8 2" xfId="28037"/>
    <cellStyle name="표준 5 2 3 3 2 2 8 3" xfId="36248"/>
    <cellStyle name="표준 5 2 3 3 2 2 8 4" xfId="44441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6"/>
    <cellStyle name="표준 5 2 3 3 2 3 13" xfId="40409"/>
    <cellStyle name="표준 5 2 3 3 2 3 2" xfId="793"/>
    <cellStyle name="표준 5 2 3 3 2 3 2 10" xfId="24261"/>
    <cellStyle name="표준 5 2 3 3 2 3 2 11" xfId="32472"/>
    <cellStyle name="표준 5 2 3 3 2 3 2 12" xfId="40665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8"/>
    <cellStyle name="표준 5 2 3 3 2 3 2 2 2 2 4" xfId="47321"/>
    <cellStyle name="표준 5 2 3 3 2 3 2 2 2 3" xfId="18561"/>
    <cellStyle name="표준 5 2 3 3 2 3 2 2 2 4" xfId="22723"/>
    <cellStyle name="표준 5 2 3 3 2 3 2 2 2 5" xfId="26821"/>
    <cellStyle name="표준 5 2 3 3 2 3 2 2 2 6" xfId="35032"/>
    <cellStyle name="표준 5 2 3 3 2 3 2 2 2 7" xfId="43225"/>
    <cellStyle name="표준 5 2 3 3 2 3 2 2 3" xfId="8161"/>
    <cellStyle name="표준 5 2 3 3 2 3 2 2 3 2" xfId="28869"/>
    <cellStyle name="표준 5 2 3 3 2 3 2 2 3 3" xfId="37080"/>
    <cellStyle name="표준 5 2 3 3 2 3 2 2 3 4" xfId="45273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4"/>
    <cellStyle name="표준 5 2 3 3 2 3 2 2 9" xfId="41177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40"/>
    <cellStyle name="표준 5 2 3 3 2 3 2 3 2 2 4" xfId="47833"/>
    <cellStyle name="표준 5 2 3 3 2 3 2 3 2 3" xfId="19073"/>
    <cellStyle name="표준 5 2 3 3 2 3 2 3 2 4" xfId="23235"/>
    <cellStyle name="표준 5 2 3 3 2 3 2 3 2 5" xfId="27333"/>
    <cellStyle name="표준 5 2 3 3 2 3 2 3 2 6" xfId="35544"/>
    <cellStyle name="표준 5 2 3 3 2 3 2 3 2 7" xfId="43737"/>
    <cellStyle name="표준 5 2 3 3 2 3 2 3 3" xfId="8673"/>
    <cellStyle name="표준 5 2 3 3 2 3 2 3 3 2" xfId="29381"/>
    <cellStyle name="표준 5 2 3 3 2 3 2 3 3 3" xfId="37592"/>
    <cellStyle name="표준 5 2 3 3 2 3 2 3 3 4" xfId="45785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6"/>
    <cellStyle name="표준 5 2 3 3 2 3 2 3 9" xfId="41689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2"/>
    <cellStyle name="표준 5 2 3 3 2 3 2 4 2 2 4" xfId="48345"/>
    <cellStyle name="표준 5 2 3 3 2 3 2 4 2 3" xfId="19585"/>
    <cellStyle name="표준 5 2 3 3 2 3 2 4 2 4" xfId="23747"/>
    <cellStyle name="표준 5 2 3 3 2 3 2 4 2 5" xfId="27845"/>
    <cellStyle name="표준 5 2 3 3 2 3 2 4 2 6" xfId="36056"/>
    <cellStyle name="표준 5 2 3 3 2 3 2 4 2 7" xfId="44249"/>
    <cellStyle name="표준 5 2 3 3 2 3 2 4 3" xfId="9185"/>
    <cellStyle name="표준 5 2 3 3 2 3 2 4 3 2" xfId="29893"/>
    <cellStyle name="표준 5 2 3 3 2 3 2 4 3 3" xfId="38104"/>
    <cellStyle name="표준 5 2 3 3 2 3 2 4 3 4" xfId="46297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8"/>
    <cellStyle name="표준 5 2 3 3 2 3 2 4 9" xfId="42201"/>
    <cellStyle name="표준 5 2 3 3 2 3 2 5" xfId="9697"/>
    <cellStyle name="표준 5 2 3 3 2 3 2 5 2" xfId="13809"/>
    <cellStyle name="표준 5 2 3 3 2 3 2 5 2 2" xfId="30405"/>
    <cellStyle name="표준 5 2 3 3 2 3 2 5 2 3" xfId="38616"/>
    <cellStyle name="표준 5 2 3 3 2 3 2 5 2 4" xfId="46809"/>
    <cellStyle name="표준 5 2 3 3 2 3 2 5 3" xfId="18049"/>
    <cellStyle name="표준 5 2 3 3 2 3 2 5 4" xfId="22211"/>
    <cellStyle name="표준 5 2 3 3 2 3 2 5 5" xfId="26309"/>
    <cellStyle name="표준 5 2 3 3 2 3 2 5 6" xfId="34520"/>
    <cellStyle name="표준 5 2 3 3 2 3 2 5 7" xfId="42713"/>
    <cellStyle name="표준 5 2 3 3 2 3 2 6" xfId="7649"/>
    <cellStyle name="표준 5 2 3 3 2 3 2 6 2" xfId="28357"/>
    <cellStyle name="표준 5 2 3 3 2 3 2 6 3" xfId="36568"/>
    <cellStyle name="표준 5 2 3 3 2 3 2 6 4" xfId="44761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2"/>
    <cellStyle name="표준 5 2 3 3 2 3 3 2 2 4" xfId="47065"/>
    <cellStyle name="표준 5 2 3 3 2 3 3 2 3" xfId="18305"/>
    <cellStyle name="표준 5 2 3 3 2 3 3 2 4" xfId="22467"/>
    <cellStyle name="표준 5 2 3 3 2 3 3 2 5" xfId="26565"/>
    <cellStyle name="표준 5 2 3 3 2 3 3 2 6" xfId="34776"/>
    <cellStyle name="표준 5 2 3 3 2 3 3 2 7" xfId="42969"/>
    <cellStyle name="표준 5 2 3 3 2 3 3 3" xfId="7905"/>
    <cellStyle name="표준 5 2 3 3 2 3 3 3 2" xfId="28613"/>
    <cellStyle name="표준 5 2 3 3 2 3 3 3 3" xfId="36824"/>
    <cellStyle name="표준 5 2 3 3 2 3 3 3 4" xfId="45017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8"/>
    <cellStyle name="표준 5 2 3 3 2 3 3 9" xfId="40921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4"/>
    <cellStyle name="표준 5 2 3 3 2 3 4 2 2 4" xfId="47577"/>
    <cellStyle name="표준 5 2 3 3 2 3 4 2 3" xfId="18817"/>
    <cellStyle name="표준 5 2 3 3 2 3 4 2 4" xfId="22979"/>
    <cellStyle name="표준 5 2 3 3 2 3 4 2 5" xfId="27077"/>
    <cellStyle name="표준 5 2 3 3 2 3 4 2 6" xfId="35288"/>
    <cellStyle name="표준 5 2 3 3 2 3 4 2 7" xfId="43481"/>
    <cellStyle name="표준 5 2 3 3 2 3 4 3" xfId="8417"/>
    <cellStyle name="표준 5 2 3 3 2 3 4 3 2" xfId="29125"/>
    <cellStyle name="표준 5 2 3 3 2 3 4 3 3" xfId="37336"/>
    <cellStyle name="표준 5 2 3 3 2 3 4 3 4" xfId="45529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40"/>
    <cellStyle name="표준 5 2 3 3 2 3 4 9" xfId="41433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6"/>
    <cellStyle name="표준 5 2 3 3 2 3 5 2 2 4" xfId="48089"/>
    <cellStyle name="표준 5 2 3 3 2 3 5 2 3" xfId="19329"/>
    <cellStyle name="표준 5 2 3 3 2 3 5 2 4" xfId="23491"/>
    <cellStyle name="표준 5 2 3 3 2 3 5 2 5" xfId="27589"/>
    <cellStyle name="표준 5 2 3 3 2 3 5 2 6" xfId="35800"/>
    <cellStyle name="표준 5 2 3 3 2 3 5 2 7" xfId="43993"/>
    <cellStyle name="표준 5 2 3 3 2 3 5 3" xfId="8929"/>
    <cellStyle name="표준 5 2 3 3 2 3 5 3 2" xfId="29637"/>
    <cellStyle name="표준 5 2 3 3 2 3 5 3 3" xfId="37848"/>
    <cellStyle name="표준 5 2 3 3 2 3 5 3 4" xfId="46041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2"/>
    <cellStyle name="표준 5 2 3 3 2 3 5 9" xfId="41945"/>
    <cellStyle name="표준 5 2 3 3 2 3 6" xfId="9441"/>
    <cellStyle name="표준 5 2 3 3 2 3 6 2" xfId="13553"/>
    <cellStyle name="표준 5 2 3 3 2 3 6 2 2" xfId="30149"/>
    <cellStyle name="표준 5 2 3 3 2 3 6 2 3" xfId="38360"/>
    <cellStyle name="표준 5 2 3 3 2 3 6 2 4" xfId="46553"/>
    <cellStyle name="표준 5 2 3 3 2 3 6 3" xfId="17793"/>
    <cellStyle name="표준 5 2 3 3 2 3 6 4" xfId="21955"/>
    <cellStyle name="표준 5 2 3 3 2 3 6 5" xfId="26053"/>
    <cellStyle name="표준 5 2 3 3 2 3 6 6" xfId="34264"/>
    <cellStyle name="표준 5 2 3 3 2 3 6 7" xfId="42457"/>
    <cellStyle name="표준 5 2 3 3 2 3 7" xfId="7393"/>
    <cellStyle name="표준 5 2 3 3 2 3 7 2" xfId="28101"/>
    <cellStyle name="표준 5 2 3 3 2 3 7 3" xfId="36312"/>
    <cellStyle name="표준 5 2 3 3 2 3 7 4" xfId="44505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4"/>
    <cellStyle name="표준 5 2 3 3 2 4 12" xfId="40537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9000"/>
    <cellStyle name="표준 5 2 3 3 2 4 2 2 2 4" xfId="47193"/>
    <cellStyle name="표준 5 2 3 3 2 4 2 2 3" xfId="18433"/>
    <cellStyle name="표준 5 2 3 3 2 4 2 2 4" xfId="22595"/>
    <cellStyle name="표준 5 2 3 3 2 4 2 2 5" xfId="26693"/>
    <cellStyle name="표준 5 2 3 3 2 4 2 2 6" xfId="34904"/>
    <cellStyle name="표준 5 2 3 3 2 4 2 2 7" xfId="43097"/>
    <cellStyle name="표준 5 2 3 3 2 4 2 3" xfId="8033"/>
    <cellStyle name="표준 5 2 3 3 2 4 2 3 2" xfId="28741"/>
    <cellStyle name="표준 5 2 3 3 2 4 2 3 3" xfId="36952"/>
    <cellStyle name="표준 5 2 3 3 2 4 2 3 4" xfId="45145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6"/>
    <cellStyle name="표준 5 2 3 3 2 4 2 9" xfId="41049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2"/>
    <cellStyle name="표준 5 2 3 3 2 4 3 2 2 4" xfId="47705"/>
    <cellStyle name="표준 5 2 3 3 2 4 3 2 3" xfId="18945"/>
    <cellStyle name="표준 5 2 3 3 2 4 3 2 4" xfId="23107"/>
    <cellStyle name="표준 5 2 3 3 2 4 3 2 5" xfId="27205"/>
    <cellStyle name="표준 5 2 3 3 2 4 3 2 6" xfId="35416"/>
    <cellStyle name="표준 5 2 3 3 2 4 3 2 7" xfId="43609"/>
    <cellStyle name="표준 5 2 3 3 2 4 3 3" xfId="8545"/>
    <cellStyle name="표준 5 2 3 3 2 4 3 3 2" xfId="29253"/>
    <cellStyle name="표준 5 2 3 3 2 4 3 3 3" xfId="37464"/>
    <cellStyle name="표준 5 2 3 3 2 4 3 3 4" xfId="45657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8"/>
    <cellStyle name="표준 5 2 3 3 2 4 3 9" xfId="41561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4"/>
    <cellStyle name="표준 5 2 3 3 2 4 4 2 2 4" xfId="48217"/>
    <cellStyle name="표준 5 2 3 3 2 4 4 2 3" xfId="19457"/>
    <cellStyle name="표준 5 2 3 3 2 4 4 2 4" xfId="23619"/>
    <cellStyle name="표준 5 2 3 3 2 4 4 2 5" xfId="27717"/>
    <cellStyle name="표준 5 2 3 3 2 4 4 2 6" xfId="35928"/>
    <cellStyle name="표준 5 2 3 3 2 4 4 2 7" xfId="44121"/>
    <cellStyle name="표준 5 2 3 3 2 4 4 3" xfId="9057"/>
    <cellStyle name="표준 5 2 3 3 2 4 4 3 2" xfId="29765"/>
    <cellStyle name="표준 5 2 3 3 2 4 4 3 3" xfId="37976"/>
    <cellStyle name="표준 5 2 3 3 2 4 4 3 4" xfId="46169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80"/>
    <cellStyle name="표준 5 2 3 3 2 4 4 9" xfId="42073"/>
    <cellStyle name="표준 5 2 3 3 2 4 5" xfId="9569"/>
    <cellStyle name="표준 5 2 3 3 2 4 5 2" xfId="13681"/>
    <cellStyle name="표준 5 2 3 3 2 4 5 2 2" xfId="30277"/>
    <cellStyle name="표준 5 2 3 3 2 4 5 2 3" xfId="38488"/>
    <cellStyle name="표준 5 2 3 3 2 4 5 2 4" xfId="46681"/>
    <cellStyle name="표준 5 2 3 3 2 4 5 3" xfId="17921"/>
    <cellStyle name="표준 5 2 3 3 2 4 5 4" xfId="22083"/>
    <cellStyle name="표준 5 2 3 3 2 4 5 5" xfId="26181"/>
    <cellStyle name="표준 5 2 3 3 2 4 5 6" xfId="34392"/>
    <cellStyle name="표준 5 2 3 3 2 4 5 7" xfId="42585"/>
    <cellStyle name="표준 5 2 3 3 2 4 6" xfId="7521"/>
    <cellStyle name="표준 5 2 3 3 2 4 6 2" xfId="28229"/>
    <cellStyle name="표준 5 2 3 3 2 4 6 3" xfId="36440"/>
    <cellStyle name="표준 5 2 3 3 2 4 6 4" xfId="44633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4"/>
    <cellStyle name="표준 5 2 3 3 2 5 2 2 4" xfId="46937"/>
    <cellStyle name="표준 5 2 3 3 2 5 2 3" xfId="18177"/>
    <cellStyle name="표준 5 2 3 3 2 5 2 4" xfId="22339"/>
    <cellStyle name="표준 5 2 3 3 2 5 2 5" xfId="26437"/>
    <cellStyle name="표준 5 2 3 3 2 5 2 6" xfId="34648"/>
    <cellStyle name="표준 5 2 3 3 2 5 2 7" xfId="42841"/>
    <cellStyle name="표준 5 2 3 3 2 5 3" xfId="7777"/>
    <cellStyle name="표준 5 2 3 3 2 5 3 2" xfId="28485"/>
    <cellStyle name="표준 5 2 3 3 2 5 3 3" xfId="36696"/>
    <cellStyle name="표준 5 2 3 3 2 5 3 4" xfId="44889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600"/>
    <cellStyle name="표준 5 2 3 3 2 5 9" xfId="40793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6"/>
    <cellStyle name="표준 5 2 3 3 2 6 2 2 4" xfId="47449"/>
    <cellStyle name="표준 5 2 3 3 2 6 2 3" xfId="18689"/>
    <cellStyle name="표준 5 2 3 3 2 6 2 4" xfId="22851"/>
    <cellStyle name="표준 5 2 3 3 2 6 2 5" xfId="26949"/>
    <cellStyle name="표준 5 2 3 3 2 6 2 6" xfId="35160"/>
    <cellStyle name="표준 5 2 3 3 2 6 2 7" xfId="43353"/>
    <cellStyle name="표준 5 2 3 3 2 6 3" xfId="8289"/>
    <cellStyle name="표준 5 2 3 3 2 6 3 2" xfId="28997"/>
    <cellStyle name="표준 5 2 3 3 2 6 3 3" xfId="37208"/>
    <cellStyle name="표준 5 2 3 3 2 6 3 4" xfId="45401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2"/>
    <cellStyle name="표준 5 2 3 3 2 6 9" xfId="41305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8"/>
    <cellStyle name="표준 5 2 3 3 2 7 2 2 4" xfId="47961"/>
    <cellStyle name="표준 5 2 3 3 2 7 2 3" xfId="19201"/>
    <cellStyle name="표준 5 2 3 3 2 7 2 4" xfId="23363"/>
    <cellStyle name="표준 5 2 3 3 2 7 2 5" xfId="27461"/>
    <cellStyle name="표준 5 2 3 3 2 7 2 6" xfId="35672"/>
    <cellStyle name="표준 5 2 3 3 2 7 2 7" xfId="43865"/>
    <cellStyle name="표준 5 2 3 3 2 7 3" xfId="8801"/>
    <cellStyle name="표준 5 2 3 3 2 7 3 2" xfId="29509"/>
    <cellStyle name="표준 5 2 3 3 2 7 3 3" xfId="37720"/>
    <cellStyle name="표준 5 2 3 3 2 7 3 4" xfId="45913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4"/>
    <cellStyle name="표준 5 2 3 3 2 7 9" xfId="41817"/>
    <cellStyle name="표준 5 2 3 3 2 8" xfId="7038"/>
    <cellStyle name="표준 5 2 3 3 2 8 2" xfId="9313"/>
    <cellStyle name="표준 5 2 3 3 2 8 2 2" xfId="30021"/>
    <cellStyle name="표준 5 2 3 3 2 8 2 3" xfId="38232"/>
    <cellStyle name="표준 5 2 3 3 2 8 2 4" xfId="46425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6"/>
    <cellStyle name="표준 5 2 3 3 2 8 8" xfId="42329"/>
    <cellStyle name="표준 5 2 3 3 2 9" xfId="7142"/>
    <cellStyle name="표준 5 2 3 3 2 9 2" xfId="27973"/>
    <cellStyle name="표준 5 2 3 3 2 9 3" xfId="36184"/>
    <cellStyle name="표준 5 2 3 3 2 9 4" xfId="44377"/>
    <cellStyle name="표준 5 2 3 3 3" xfId="441"/>
    <cellStyle name="표준 5 2 3 3 3 10" xfId="15649"/>
    <cellStyle name="표준 5 2 3 3 3 11" xfId="19811"/>
    <cellStyle name="표준 5 2 3 3 3 12" xfId="23909"/>
    <cellStyle name="표준 5 2 3 3 3 13" xfId="32120"/>
    <cellStyle name="표준 5 2 3 3 3 14" xfId="40313"/>
    <cellStyle name="표준 5 2 3 3 3 2" xfId="569"/>
    <cellStyle name="표준 5 2 3 3 3 2 10" xfId="19939"/>
    <cellStyle name="표준 5 2 3 3 3 2 11" xfId="24037"/>
    <cellStyle name="표준 5 2 3 3 3 2 12" xfId="32248"/>
    <cellStyle name="표준 5 2 3 3 3 2 13" xfId="40441"/>
    <cellStyle name="표준 5 2 3 3 3 2 2" xfId="825"/>
    <cellStyle name="표준 5 2 3 3 3 2 2 10" xfId="24293"/>
    <cellStyle name="표준 5 2 3 3 3 2 2 11" xfId="32504"/>
    <cellStyle name="표준 5 2 3 3 3 2 2 12" xfId="40697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60"/>
    <cellStyle name="표준 5 2 3 3 3 2 2 2 2 2 4" xfId="47353"/>
    <cellStyle name="표준 5 2 3 3 3 2 2 2 2 3" xfId="18593"/>
    <cellStyle name="표준 5 2 3 3 3 2 2 2 2 4" xfId="22755"/>
    <cellStyle name="표준 5 2 3 3 3 2 2 2 2 5" xfId="26853"/>
    <cellStyle name="표준 5 2 3 3 3 2 2 2 2 6" xfId="35064"/>
    <cellStyle name="표준 5 2 3 3 3 2 2 2 2 7" xfId="43257"/>
    <cellStyle name="표준 5 2 3 3 3 2 2 2 3" xfId="8193"/>
    <cellStyle name="표준 5 2 3 3 3 2 2 2 3 2" xfId="28901"/>
    <cellStyle name="표준 5 2 3 3 3 2 2 2 3 3" xfId="37112"/>
    <cellStyle name="표준 5 2 3 3 3 2 2 2 3 4" xfId="45305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6"/>
    <cellStyle name="표준 5 2 3 3 3 2 2 2 9" xfId="41209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2"/>
    <cellStyle name="표준 5 2 3 3 3 2 2 3 2 2 4" xfId="47865"/>
    <cellStyle name="표준 5 2 3 3 3 2 2 3 2 3" xfId="19105"/>
    <cellStyle name="표준 5 2 3 3 3 2 2 3 2 4" xfId="23267"/>
    <cellStyle name="표준 5 2 3 3 3 2 2 3 2 5" xfId="27365"/>
    <cellStyle name="표준 5 2 3 3 3 2 2 3 2 6" xfId="35576"/>
    <cellStyle name="표준 5 2 3 3 3 2 2 3 2 7" xfId="43769"/>
    <cellStyle name="표준 5 2 3 3 3 2 2 3 3" xfId="8705"/>
    <cellStyle name="표준 5 2 3 3 3 2 2 3 3 2" xfId="29413"/>
    <cellStyle name="표준 5 2 3 3 3 2 2 3 3 3" xfId="37624"/>
    <cellStyle name="표준 5 2 3 3 3 2 2 3 3 4" xfId="45817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8"/>
    <cellStyle name="표준 5 2 3 3 3 2 2 3 9" xfId="41721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4"/>
    <cellStyle name="표준 5 2 3 3 3 2 2 4 2 2 4" xfId="48377"/>
    <cellStyle name="표준 5 2 3 3 3 2 2 4 2 3" xfId="19617"/>
    <cellStyle name="표준 5 2 3 3 3 2 2 4 2 4" xfId="23779"/>
    <cellStyle name="표준 5 2 3 3 3 2 2 4 2 5" xfId="27877"/>
    <cellStyle name="표준 5 2 3 3 3 2 2 4 2 6" xfId="36088"/>
    <cellStyle name="표준 5 2 3 3 3 2 2 4 2 7" xfId="44281"/>
    <cellStyle name="표준 5 2 3 3 3 2 2 4 3" xfId="9217"/>
    <cellStyle name="표준 5 2 3 3 3 2 2 4 3 2" xfId="29925"/>
    <cellStyle name="표준 5 2 3 3 3 2 2 4 3 3" xfId="38136"/>
    <cellStyle name="표준 5 2 3 3 3 2 2 4 3 4" xfId="46329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40"/>
    <cellStyle name="표준 5 2 3 3 3 2 2 4 9" xfId="42233"/>
    <cellStyle name="표준 5 2 3 3 3 2 2 5" xfId="9729"/>
    <cellStyle name="표준 5 2 3 3 3 2 2 5 2" xfId="13841"/>
    <cellStyle name="표준 5 2 3 3 3 2 2 5 2 2" xfId="30437"/>
    <cellStyle name="표준 5 2 3 3 3 2 2 5 2 3" xfId="38648"/>
    <cellStyle name="표준 5 2 3 3 3 2 2 5 2 4" xfId="46841"/>
    <cellStyle name="표준 5 2 3 3 3 2 2 5 3" xfId="18081"/>
    <cellStyle name="표준 5 2 3 3 3 2 2 5 4" xfId="22243"/>
    <cellStyle name="표준 5 2 3 3 3 2 2 5 5" xfId="26341"/>
    <cellStyle name="표준 5 2 3 3 3 2 2 5 6" xfId="34552"/>
    <cellStyle name="표준 5 2 3 3 3 2 2 5 7" xfId="42745"/>
    <cellStyle name="표준 5 2 3 3 3 2 2 6" xfId="7681"/>
    <cellStyle name="표준 5 2 3 3 3 2 2 6 2" xfId="28389"/>
    <cellStyle name="표준 5 2 3 3 3 2 2 6 3" xfId="36600"/>
    <cellStyle name="표준 5 2 3 3 3 2 2 6 4" xfId="44793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4"/>
    <cellStyle name="표준 5 2 3 3 3 2 3 2 2 4" xfId="47097"/>
    <cellStyle name="표준 5 2 3 3 3 2 3 2 3" xfId="18337"/>
    <cellStyle name="표준 5 2 3 3 3 2 3 2 4" xfId="22499"/>
    <cellStyle name="표준 5 2 3 3 3 2 3 2 5" xfId="26597"/>
    <cellStyle name="표준 5 2 3 3 3 2 3 2 6" xfId="34808"/>
    <cellStyle name="표준 5 2 3 3 3 2 3 2 7" xfId="43001"/>
    <cellStyle name="표준 5 2 3 3 3 2 3 3" xfId="7937"/>
    <cellStyle name="표준 5 2 3 3 3 2 3 3 2" xfId="28645"/>
    <cellStyle name="표준 5 2 3 3 3 2 3 3 3" xfId="36856"/>
    <cellStyle name="표준 5 2 3 3 3 2 3 3 4" xfId="45049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60"/>
    <cellStyle name="표준 5 2 3 3 3 2 3 9" xfId="40953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6"/>
    <cellStyle name="표준 5 2 3 3 3 2 4 2 2 4" xfId="47609"/>
    <cellStyle name="표준 5 2 3 3 3 2 4 2 3" xfId="18849"/>
    <cellStyle name="표준 5 2 3 3 3 2 4 2 4" xfId="23011"/>
    <cellStyle name="표준 5 2 3 3 3 2 4 2 5" xfId="27109"/>
    <cellStyle name="표준 5 2 3 3 3 2 4 2 6" xfId="35320"/>
    <cellStyle name="표준 5 2 3 3 3 2 4 2 7" xfId="43513"/>
    <cellStyle name="표준 5 2 3 3 3 2 4 3" xfId="8449"/>
    <cellStyle name="표준 5 2 3 3 3 2 4 3 2" xfId="29157"/>
    <cellStyle name="표준 5 2 3 3 3 2 4 3 3" xfId="37368"/>
    <cellStyle name="표준 5 2 3 3 3 2 4 3 4" xfId="45561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2"/>
    <cellStyle name="표준 5 2 3 3 3 2 4 9" xfId="41465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8"/>
    <cellStyle name="표준 5 2 3 3 3 2 5 2 2 4" xfId="48121"/>
    <cellStyle name="표준 5 2 3 3 3 2 5 2 3" xfId="19361"/>
    <cellStyle name="표준 5 2 3 3 3 2 5 2 4" xfId="23523"/>
    <cellStyle name="표준 5 2 3 3 3 2 5 2 5" xfId="27621"/>
    <cellStyle name="표준 5 2 3 3 3 2 5 2 6" xfId="35832"/>
    <cellStyle name="표준 5 2 3 3 3 2 5 2 7" xfId="44025"/>
    <cellStyle name="표준 5 2 3 3 3 2 5 3" xfId="8961"/>
    <cellStyle name="표준 5 2 3 3 3 2 5 3 2" xfId="29669"/>
    <cellStyle name="표준 5 2 3 3 3 2 5 3 3" xfId="37880"/>
    <cellStyle name="표준 5 2 3 3 3 2 5 3 4" xfId="46073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4"/>
    <cellStyle name="표준 5 2 3 3 3 2 5 9" xfId="41977"/>
    <cellStyle name="표준 5 2 3 3 3 2 6" xfId="9473"/>
    <cellStyle name="표준 5 2 3 3 3 2 6 2" xfId="13585"/>
    <cellStyle name="표준 5 2 3 3 3 2 6 2 2" xfId="30181"/>
    <cellStyle name="표준 5 2 3 3 3 2 6 2 3" xfId="38392"/>
    <cellStyle name="표준 5 2 3 3 3 2 6 2 4" xfId="46585"/>
    <cellStyle name="표준 5 2 3 3 3 2 6 3" xfId="17825"/>
    <cellStyle name="표준 5 2 3 3 3 2 6 4" xfId="21987"/>
    <cellStyle name="표준 5 2 3 3 3 2 6 5" xfId="26085"/>
    <cellStyle name="표준 5 2 3 3 3 2 6 6" xfId="34296"/>
    <cellStyle name="표준 5 2 3 3 3 2 6 7" xfId="42489"/>
    <cellStyle name="표준 5 2 3 3 3 2 7" xfId="7425"/>
    <cellStyle name="표준 5 2 3 3 3 2 7 2" xfId="28133"/>
    <cellStyle name="표준 5 2 3 3 3 2 7 3" xfId="36344"/>
    <cellStyle name="표준 5 2 3 3 3 2 7 4" xfId="44537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6"/>
    <cellStyle name="표준 5 2 3 3 3 3 12" xfId="40569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2"/>
    <cellStyle name="표준 5 2 3 3 3 3 2 2 2 4" xfId="47225"/>
    <cellStyle name="표준 5 2 3 3 3 3 2 2 3" xfId="18465"/>
    <cellStyle name="표준 5 2 3 3 3 3 2 2 4" xfId="22627"/>
    <cellStyle name="표준 5 2 3 3 3 3 2 2 5" xfId="26725"/>
    <cellStyle name="표준 5 2 3 3 3 3 2 2 6" xfId="34936"/>
    <cellStyle name="표준 5 2 3 3 3 3 2 2 7" xfId="43129"/>
    <cellStyle name="표준 5 2 3 3 3 3 2 3" xfId="8065"/>
    <cellStyle name="표준 5 2 3 3 3 3 2 3 2" xfId="28773"/>
    <cellStyle name="표준 5 2 3 3 3 3 2 3 3" xfId="36984"/>
    <cellStyle name="표준 5 2 3 3 3 3 2 3 4" xfId="45177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8"/>
    <cellStyle name="표준 5 2 3 3 3 3 2 9" xfId="41081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4"/>
    <cellStyle name="표준 5 2 3 3 3 3 3 2 2 4" xfId="47737"/>
    <cellStyle name="표준 5 2 3 3 3 3 3 2 3" xfId="18977"/>
    <cellStyle name="표준 5 2 3 3 3 3 3 2 4" xfId="23139"/>
    <cellStyle name="표준 5 2 3 3 3 3 3 2 5" xfId="27237"/>
    <cellStyle name="표준 5 2 3 3 3 3 3 2 6" xfId="35448"/>
    <cellStyle name="표준 5 2 3 3 3 3 3 2 7" xfId="43641"/>
    <cellStyle name="표준 5 2 3 3 3 3 3 3" xfId="8577"/>
    <cellStyle name="표준 5 2 3 3 3 3 3 3 2" xfId="29285"/>
    <cellStyle name="표준 5 2 3 3 3 3 3 3 3" xfId="37496"/>
    <cellStyle name="표준 5 2 3 3 3 3 3 3 4" xfId="45689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400"/>
    <cellStyle name="표준 5 2 3 3 3 3 3 9" xfId="41593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6"/>
    <cellStyle name="표준 5 2 3 3 3 3 4 2 2 4" xfId="48249"/>
    <cellStyle name="표준 5 2 3 3 3 3 4 2 3" xfId="19489"/>
    <cellStyle name="표준 5 2 3 3 3 3 4 2 4" xfId="23651"/>
    <cellStyle name="표준 5 2 3 3 3 3 4 2 5" xfId="27749"/>
    <cellStyle name="표준 5 2 3 3 3 3 4 2 6" xfId="35960"/>
    <cellStyle name="표준 5 2 3 3 3 3 4 2 7" xfId="44153"/>
    <cellStyle name="표준 5 2 3 3 3 3 4 3" xfId="9089"/>
    <cellStyle name="표준 5 2 3 3 3 3 4 3 2" xfId="29797"/>
    <cellStyle name="표준 5 2 3 3 3 3 4 3 3" xfId="38008"/>
    <cellStyle name="표준 5 2 3 3 3 3 4 3 4" xfId="46201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2"/>
    <cellStyle name="표준 5 2 3 3 3 3 4 9" xfId="42105"/>
    <cellStyle name="표준 5 2 3 3 3 3 5" xfId="9601"/>
    <cellStyle name="표준 5 2 3 3 3 3 5 2" xfId="13713"/>
    <cellStyle name="표준 5 2 3 3 3 3 5 2 2" xfId="30309"/>
    <cellStyle name="표준 5 2 3 3 3 3 5 2 3" xfId="38520"/>
    <cellStyle name="표준 5 2 3 3 3 3 5 2 4" xfId="46713"/>
    <cellStyle name="표준 5 2 3 3 3 3 5 3" xfId="17953"/>
    <cellStyle name="표준 5 2 3 3 3 3 5 4" xfId="22115"/>
    <cellStyle name="표준 5 2 3 3 3 3 5 5" xfId="26213"/>
    <cellStyle name="표준 5 2 3 3 3 3 5 6" xfId="34424"/>
    <cellStyle name="표준 5 2 3 3 3 3 5 7" xfId="42617"/>
    <cellStyle name="표준 5 2 3 3 3 3 6" xfId="7553"/>
    <cellStyle name="표준 5 2 3 3 3 3 6 2" xfId="28261"/>
    <cellStyle name="표준 5 2 3 3 3 3 6 3" xfId="36472"/>
    <cellStyle name="표준 5 2 3 3 3 3 6 4" xfId="44665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6"/>
    <cellStyle name="표준 5 2 3 3 3 4 2 2 4" xfId="46969"/>
    <cellStyle name="표준 5 2 3 3 3 4 2 3" xfId="18209"/>
    <cellStyle name="표준 5 2 3 3 3 4 2 4" xfId="22371"/>
    <cellStyle name="표준 5 2 3 3 3 4 2 5" xfId="26469"/>
    <cellStyle name="표준 5 2 3 3 3 4 2 6" xfId="34680"/>
    <cellStyle name="표준 5 2 3 3 3 4 2 7" xfId="42873"/>
    <cellStyle name="표준 5 2 3 3 3 4 3" xfId="7809"/>
    <cellStyle name="표준 5 2 3 3 3 4 3 2" xfId="28517"/>
    <cellStyle name="표준 5 2 3 3 3 4 3 3" xfId="36728"/>
    <cellStyle name="표준 5 2 3 3 3 4 3 4" xfId="44921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2"/>
    <cellStyle name="표준 5 2 3 3 3 4 9" xfId="40825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8"/>
    <cellStyle name="표준 5 2 3 3 3 5 2 2 4" xfId="47481"/>
    <cellStyle name="표준 5 2 3 3 3 5 2 3" xfId="18721"/>
    <cellStyle name="표준 5 2 3 3 3 5 2 4" xfId="22883"/>
    <cellStyle name="표준 5 2 3 3 3 5 2 5" xfId="26981"/>
    <cellStyle name="표준 5 2 3 3 3 5 2 6" xfId="35192"/>
    <cellStyle name="표준 5 2 3 3 3 5 2 7" xfId="43385"/>
    <cellStyle name="표준 5 2 3 3 3 5 3" xfId="8321"/>
    <cellStyle name="표준 5 2 3 3 3 5 3 2" xfId="29029"/>
    <cellStyle name="표준 5 2 3 3 3 5 3 3" xfId="37240"/>
    <cellStyle name="표준 5 2 3 3 3 5 3 4" xfId="45433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4"/>
    <cellStyle name="표준 5 2 3 3 3 5 9" xfId="41337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800"/>
    <cellStyle name="표준 5 2 3 3 3 6 2 2 4" xfId="47993"/>
    <cellStyle name="표준 5 2 3 3 3 6 2 3" xfId="19233"/>
    <cellStyle name="표준 5 2 3 3 3 6 2 4" xfId="23395"/>
    <cellStyle name="표준 5 2 3 3 3 6 2 5" xfId="27493"/>
    <cellStyle name="표준 5 2 3 3 3 6 2 6" xfId="35704"/>
    <cellStyle name="표준 5 2 3 3 3 6 2 7" xfId="43897"/>
    <cellStyle name="표준 5 2 3 3 3 6 3" xfId="8833"/>
    <cellStyle name="표준 5 2 3 3 3 6 3 2" xfId="29541"/>
    <cellStyle name="표준 5 2 3 3 3 6 3 3" xfId="37752"/>
    <cellStyle name="표준 5 2 3 3 3 6 3 4" xfId="45945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6"/>
    <cellStyle name="표준 5 2 3 3 3 6 9" xfId="41849"/>
    <cellStyle name="표준 5 2 3 3 3 7" xfId="9345"/>
    <cellStyle name="표준 5 2 3 3 3 7 2" xfId="13457"/>
    <cellStyle name="표준 5 2 3 3 3 7 2 2" xfId="30053"/>
    <cellStyle name="표준 5 2 3 3 3 7 2 3" xfId="38264"/>
    <cellStyle name="표준 5 2 3 3 3 7 2 4" xfId="46457"/>
    <cellStyle name="표준 5 2 3 3 3 7 3" xfId="17697"/>
    <cellStyle name="표준 5 2 3 3 3 7 4" xfId="21859"/>
    <cellStyle name="표준 5 2 3 3 3 7 5" xfId="25957"/>
    <cellStyle name="표준 5 2 3 3 3 7 6" xfId="34168"/>
    <cellStyle name="표준 5 2 3 3 3 7 7" xfId="42361"/>
    <cellStyle name="표준 5 2 3 3 3 8" xfId="7297"/>
    <cellStyle name="표준 5 2 3 3 3 8 2" xfId="28005"/>
    <cellStyle name="표준 5 2 3 3 3 8 3" xfId="36216"/>
    <cellStyle name="표준 5 2 3 3 3 8 4" xfId="44409"/>
    <cellStyle name="표준 5 2 3 3 3 9" xfId="11409"/>
    <cellStyle name="표준 5 2 3 3 4" xfId="505"/>
    <cellStyle name="표준 5 2 3 3 4 10" xfId="19875"/>
    <cellStyle name="표준 5 2 3 3 4 11" xfId="23973"/>
    <cellStyle name="표준 5 2 3 3 4 12" xfId="32184"/>
    <cellStyle name="표준 5 2 3 3 4 13" xfId="40377"/>
    <cellStyle name="표준 5 2 3 3 4 2" xfId="761"/>
    <cellStyle name="표준 5 2 3 3 4 2 10" xfId="24229"/>
    <cellStyle name="표준 5 2 3 3 4 2 11" xfId="32440"/>
    <cellStyle name="표준 5 2 3 3 4 2 12" xfId="40633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6"/>
    <cellStyle name="표준 5 2 3 3 4 2 2 2 2 4" xfId="47289"/>
    <cellStyle name="표준 5 2 3 3 4 2 2 2 3" xfId="18529"/>
    <cellStyle name="표준 5 2 3 3 4 2 2 2 4" xfId="22691"/>
    <cellStyle name="표준 5 2 3 3 4 2 2 2 5" xfId="26789"/>
    <cellStyle name="표준 5 2 3 3 4 2 2 2 6" xfId="35000"/>
    <cellStyle name="표준 5 2 3 3 4 2 2 2 7" xfId="43193"/>
    <cellStyle name="표준 5 2 3 3 4 2 2 3" xfId="8129"/>
    <cellStyle name="표준 5 2 3 3 4 2 2 3 2" xfId="28837"/>
    <cellStyle name="표준 5 2 3 3 4 2 2 3 3" xfId="37048"/>
    <cellStyle name="표준 5 2 3 3 4 2 2 3 4" xfId="45241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2"/>
    <cellStyle name="표준 5 2 3 3 4 2 2 9" xfId="41145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8"/>
    <cellStyle name="표준 5 2 3 3 4 2 3 2 2 4" xfId="47801"/>
    <cellStyle name="표준 5 2 3 3 4 2 3 2 3" xfId="19041"/>
    <cellStyle name="표준 5 2 3 3 4 2 3 2 4" xfId="23203"/>
    <cellStyle name="표준 5 2 3 3 4 2 3 2 5" xfId="27301"/>
    <cellStyle name="표준 5 2 3 3 4 2 3 2 6" xfId="35512"/>
    <cellStyle name="표준 5 2 3 3 4 2 3 2 7" xfId="43705"/>
    <cellStyle name="표준 5 2 3 3 4 2 3 3" xfId="8641"/>
    <cellStyle name="표준 5 2 3 3 4 2 3 3 2" xfId="29349"/>
    <cellStyle name="표준 5 2 3 3 4 2 3 3 3" xfId="37560"/>
    <cellStyle name="표준 5 2 3 3 4 2 3 3 4" xfId="45753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4"/>
    <cellStyle name="표준 5 2 3 3 4 2 3 9" xfId="41657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20"/>
    <cellStyle name="표준 5 2 3 3 4 2 4 2 2 4" xfId="48313"/>
    <cellStyle name="표준 5 2 3 3 4 2 4 2 3" xfId="19553"/>
    <cellStyle name="표준 5 2 3 3 4 2 4 2 4" xfId="23715"/>
    <cellStyle name="표준 5 2 3 3 4 2 4 2 5" xfId="27813"/>
    <cellStyle name="표준 5 2 3 3 4 2 4 2 6" xfId="36024"/>
    <cellStyle name="표준 5 2 3 3 4 2 4 2 7" xfId="44217"/>
    <cellStyle name="표준 5 2 3 3 4 2 4 3" xfId="9153"/>
    <cellStyle name="표준 5 2 3 3 4 2 4 3 2" xfId="29861"/>
    <cellStyle name="표준 5 2 3 3 4 2 4 3 3" xfId="38072"/>
    <cellStyle name="표준 5 2 3 3 4 2 4 3 4" xfId="46265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6"/>
    <cellStyle name="표준 5 2 3 3 4 2 4 9" xfId="42169"/>
    <cellStyle name="표준 5 2 3 3 4 2 5" xfId="9665"/>
    <cellStyle name="표준 5 2 3 3 4 2 5 2" xfId="13777"/>
    <cellStyle name="표준 5 2 3 3 4 2 5 2 2" xfId="30373"/>
    <cellStyle name="표준 5 2 3 3 4 2 5 2 3" xfId="38584"/>
    <cellStyle name="표준 5 2 3 3 4 2 5 2 4" xfId="46777"/>
    <cellStyle name="표준 5 2 3 3 4 2 5 3" xfId="18017"/>
    <cellStyle name="표준 5 2 3 3 4 2 5 4" xfId="22179"/>
    <cellStyle name="표준 5 2 3 3 4 2 5 5" xfId="26277"/>
    <cellStyle name="표준 5 2 3 3 4 2 5 6" xfId="34488"/>
    <cellStyle name="표준 5 2 3 3 4 2 5 7" xfId="42681"/>
    <cellStyle name="표준 5 2 3 3 4 2 6" xfId="7617"/>
    <cellStyle name="표준 5 2 3 3 4 2 6 2" xfId="28325"/>
    <cellStyle name="표준 5 2 3 3 4 2 6 3" xfId="36536"/>
    <cellStyle name="표준 5 2 3 3 4 2 6 4" xfId="44729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40"/>
    <cellStyle name="표준 5 2 3 3 4 3 2 2 4" xfId="47033"/>
    <cellStyle name="표준 5 2 3 3 4 3 2 3" xfId="18273"/>
    <cellStyle name="표준 5 2 3 3 4 3 2 4" xfId="22435"/>
    <cellStyle name="표준 5 2 3 3 4 3 2 5" xfId="26533"/>
    <cellStyle name="표준 5 2 3 3 4 3 2 6" xfId="34744"/>
    <cellStyle name="표준 5 2 3 3 4 3 2 7" xfId="42937"/>
    <cellStyle name="표준 5 2 3 3 4 3 3" xfId="7873"/>
    <cellStyle name="표준 5 2 3 3 4 3 3 2" xfId="28581"/>
    <cellStyle name="표준 5 2 3 3 4 3 3 3" xfId="36792"/>
    <cellStyle name="표준 5 2 3 3 4 3 3 4" xfId="44985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6"/>
    <cellStyle name="표준 5 2 3 3 4 3 9" xfId="40889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2"/>
    <cellStyle name="표준 5 2 3 3 4 4 2 2 4" xfId="47545"/>
    <cellStyle name="표준 5 2 3 3 4 4 2 3" xfId="18785"/>
    <cellStyle name="표준 5 2 3 3 4 4 2 4" xfId="22947"/>
    <cellStyle name="표준 5 2 3 3 4 4 2 5" xfId="27045"/>
    <cellStyle name="표준 5 2 3 3 4 4 2 6" xfId="35256"/>
    <cellStyle name="표준 5 2 3 3 4 4 2 7" xfId="43449"/>
    <cellStyle name="표준 5 2 3 3 4 4 3" xfId="8385"/>
    <cellStyle name="표준 5 2 3 3 4 4 3 2" xfId="29093"/>
    <cellStyle name="표준 5 2 3 3 4 4 3 3" xfId="37304"/>
    <cellStyle name="표준 5 2 3 3 4 4 3 4" xfId="45497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8"/>
    <cellStyle name="표준 5 2 3 3 4 4 9" xfId="41401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4"/>
    <cellStyle name="표준 5 2 3 3 4 5 2 2 4" xfId="48057"/>
    <cellStyle name="표준 5 2 3 3 4 5 2 3" xfId="19297"/>
    <cellStyle name="표준 5 2 3 3 4 5 2 4" xfId="23459"/>
    <cellStyle name="표준 5 2 3 3 4 5 2 5" xfId="27557"/>
    <cellStyle name="표준 5 2 3 3 4 5 2 6" xfId="35768"/>
    <cellStyle name="표준 5 2 3 3 4 5 2 7" xfId="43961"/>
    <cellStyle name="표준 5 2 3 3 4 5 3" xfId="8897"/>
    <cellStyle name="표준 5 2 3 3 4 5 3 2" xfId="29605"/>
    <cellStyle name="표준 5 2 3 3 4 5 3 3" xfId="37816"/>
    <cellStyle name="표준 5 2 3 3 4 5 3 4" xfId="46009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20"/>
    <cellStyle name="표준 5 2 3 3 4 5 9" xfId="41913"/>
    <cellStyle name="표준 5 2 3 3 4 6" xfId="9409"/>
    <cellStyle name="표준 5 2 3 3 4 6 2" xfId="13521"/>
    <cellStyle name="표준 5 2 3 3 4 6 2 2" xfId="30117"/>
    <cellStyle name="표준 5 2 3 3 4 6 2 3" xfId="38328"/>
    <cellStyle name="표준 5 2 3 3 4 6 2 4" xfId="46521"/>
    <cellStyle name="표준 5 2 3 3 4 6 3" xfId="17761"/>
    <cellStyle name="표준 5 2 3 3 4 6 4" xfId="21923"/>
    <cellStyle name="표준 5 2 3 3 4 6 5" xfId="26021"/>
    <cellStyle name="표준 5 2 3 3 4 6 6" xfId="34232"/>
    <cellStyle name="표준 5 2 3 3 4 6 7" xfId="42425"/>
    <cellStyle name="표준 5 2 3 3 4 7" xfId="7361"/>
    <cellStyle name="표준 5 2 3 3 4 7 2" xfId="28069"/>
    <cellStyle name="표준 5 2 3 3 4 7 3" xfId="36280"/>
    <cellStyle name="표준 5 2 3 3 4 7 4" xfId="44473"/>
    <cellStyle name="표준 5 2 3 3 4 8" xfId="11473"/>
    <cellStyle name="표준 5 2 3 3 4 9" xfId="15713"/>
    <cellStyle name="표준 5 2 3 3 5" xfId="633"/>
    <cellStyle name="표준 5 2 3 3 5 10" xfId="24101"/>
    <cellStyle name="표준 5 2 3 3 5 11" xfId="32312"/>
    <cellStyle name="표준 5 2 3 3 5 12" xfId="40505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8"/>
    <cellStyle name="표준 5 2 3 3 5 2 2 2 4" xfId="47161"/>
    <cellStyle name="표준 5 2 3 3 5 2 2 3" xfId="18401"/>
    <cellStyle name="표준 5 2 3 3 5 2 2 4" xfId="22563"/>
    <cellStyle name="표준 5 2 3 3 5 2 2 5" xfId="26661"/>
    <cellStyle name="표준 5 2 3 3 5 2 2 6" xfId="34872"/>
    <cellStyle name="표준 5 2 3 3 5 2 2 7" xfId="43065"/>
    <cellStyle name="표준 5 2 3 3 5 2 3" xfId="8001"/>
    <cellStyle name="표준 5 2 3 3 5 2 3 2" xfId="28709"/>
    <cellStyle name="표준 5 2 3 3 5 2 3 3" xfId="36920"/>
    <cellStyle name="표준 5 2 3 3 5 2 3 4" xfId="45113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4"/>
    <cellStyle name="표준 5 2 3 3 5 2 9" xfId="41017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80"/>
    <cellStyle name="표준 5 2 3 3 5 3 2 2 4" xfId="47673"/>
    <cellStyle name="표준 5 2 3 3 5 3 2 3" xfId="18913"/>
    <cellStyle name="표준 5 2 3 3 5 3 2 4" xfId="23075"/>
    <cellStyle name="표준 5 2 3 3 5 3 2 5" xfId="27173"/>
    <cellStyle name="표준 5 2 3 3 5 3 2 6" xfId="35384"/>
    <cellStyle name="표준 5 2 3 3 5 3 2 7" xfId="43577"/>
    <cellStyle name="표준 5 2 3 3 5 3 3" xfId="8513"/>
    <cellStyle name="표준 5 2 3 3 5 3 3 2" xfId="29221"/>
    <cellStyle name="표준 5 2 3 3 5 3 3 3" xfId="37432"/>
    <cellStyle name="표준 5 2 3 3 5 3 3 4" xfId="45625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6"/>
    <cellStyle name="표준 5 2 3 3 5 3 9" xfId="41529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2"/>
    <cellStyle name="표준 5 2 3 3 5 4 2 2 4" xfId="48185"/>
    <cellStyle name="표준 5 2 3 3 5 4 2 3" xfId="19425"/>
    <cellStyle name="표준 5 2 3 3 5 4 2 4" xfId="23587"/>
    <cellStyle name="표준 5 2 3 3 5 4 2 5" xfId="27685"/>
    <cellStyle name="표준 5 2 3 3 5 4 2 6" xfId="35896"/>
    <cellStyle name="표준 5 2 3 3 5 4 2 7" xfId="44089"/>
    <cellStyle name="표준 5 2 3 3 5 4 3" xfId="9025"/>
    <cellStyle name="표준 5 2 3 3 5 4 3 2" xfId="29733"/>
    <cellStyle name="표준 5 2 3 3 5 4 3 3" xfId="37944"/>
    <cellStyle name="표준 5 2 3 3 5 4 3 4" xfId="46137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8"/>
    <cellStyle name="표준 5 2 3 3 5 4 9" xfId="42041"/>
    <cellStyle name="표준 5 2 3 3 5 5" xfId="9537"/>
    <cellStyle name="표준 5 2 3 3 5 5 2" xfId="13649"/>
    <cellStyle name="표준 5 2 3 3 5 5 2 2" xfId="30245"/>
    <cellStyle name="표준 5 2 3 3 5 5 2 3" xfId="38456"/>
    <cellStyle name="표준 5 2 3 3 5 5 2 4" xfId="46649"/>
    <cellStyle name="표준 5 2 3 3 5 5 3" xfId="17889"/>
    <cellStyle name="표준 5 2 3 3 5 5 4" xfId="22051"/>
    <cellStyle name="표준 5 2 3 3 5 5 5" xfId="26149"/>
    <cellStyle name="표준 5 2 3 3 5 5 6" xfId="34360"/>
    <cellStyle name="표준 5 2 3 3 5 5 7" xfId="42553"/>
    <cellStyle name="표준 5 2 3 3 5 6" xfId="7489"/>
    <cellStyle name="표준 5 2 3 3 5 6 2" xfId="28197"/>
    <cellStyle name="표준 5 2 3 3 5 6 3" xfId="36408"/>
    <cellStyle name="표준 5 2 3 3 5 6 4" xfId="44601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2"/>
    <cellStyle name="표준 5 2 3 3 6 2 2 4" xfId="46905"/>
    <cellStyle name="표준 5 2 3 3 6 2 3" xfId="18145"/>
    <cellStyle name="표준 5 2 3 3 6 2 4" xfId="22307"/>
    <cellStyle name="표준 5 2 3 3 6 2 5" xfId="26405"/>
    <cellStyle name="표준 5 2 3 3 6 2 6" xfId="34616"/>
    <cellStyle name="표준 5 2 3 3 6 2 7" xfId="42809"/>
    <cellStyle name="표준 5 2 3 3 6 3" xfId="7745"/>
    <cellStyle name="표준 5 2 3 3 6 3 2" xfId="28453"/>
    <cellStyle name="표준 5 2 3 3 6 3 3" xfId="36664"/>
    <cellStyle name="표준 5 2 3 3 6 3 4" xfId="44857"/>
    <cellStyle name="표준 5 2 3 3 6 4" xfId="11857"/>
    <cellStyle name="표준 5 2 3 3 6 5" xfId="16097"/>
    <cellStyle name="표준 5 2 3 3 6 6" xfId="20259"/>
    <cellStyle name="표준 5 2 3 3 6 7" xfId="24357"/>
    <cellStyle name="표준 5 2 3 3 6 8" xfId="32568"/>
    <cellStyle name="표준 5 2 3 3 6 9" xfId="40761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4"/>
    <cellStyle name="표준 5 2 3 3 7 2 2 4" xfId="47417"/>
    <cellStyle name="표준 5 2 3 3 7 2 3" xfId="18657"/>
    <cellStyle name="표준 5 2 3 3 7 2 4" xfId="22819"/>
    <cellStyle name="표준 5 2 3 3 7 2 5" xfId="26917"/>
    <cellStyle name="표준 5 2 3 3 7 2 6" xfId="35128"/>
    <cellStyle name="표준 5 2 3 3 7 2 7" xfId="43321"/>
    <cellStyle name="표준 5 2 3 3 7 3" xfId="8257"/>
    <cellStyle name="표준 5 2 3 3 7 3 2" xfId="28965"/>
    <cellStyle name="표준 5 2 3 3 7 3 3" xfId="37176"/>
    <cellStyle name="표준 5 2 3 3 7 3 4" xfId="45369"/>
    <cellStyle name="표준 5 2 3 3 7 4" xfId="12369"/>
    <cellStyle name="표준 5 2 3 3 7 5" xfId="16609"/>
    <cellStyle name="표준 5 2 3 3 7 6" xfId="20771"/>
    <cellStyle name="표준 5 2 3 3 7 7" xfId="24869"/>
    <cellStyle name="표준 5 2 3 3 7 8" xfId="33080"/>
    <cellStyle name="표준 5 2 3 3 7 9" xfId="41273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6"/>
    <cellStyle name="표준 5 2 3 3 8 2 2 4" xfId="47929"/>
    <cellStyle name="표준 5 2 3 3 8 2 3" xfId="19169"/>
    <cellStyle name="표준 5 2 3 3 8 2 4" xfId="23331"/>
    <cellStyle name="표준 5 2 3 3 8 2 5" xfId="27429"/>
    <cellStyle name="표준 5 2 3 3 8 2 6" xfId="35640"/>
    <cellStyle name="표준 5 2 3 3 8 2 7" xfId="43833"/>
    <cellStyle name="표준 5 2 3 3 8 3" xfId="8769"/>
    <cellStyle name="표준 5 2 3 3 8 3 2" xfId="29477"/>
    <cellStyle name="표준 5 2 3 3 8 3 3" xfId="37688"/>
    <cellStyle name="표준 5 2 3 3 8 3 4" xfId="45881"/>
    <cellStyle name="표준 5 2 3 3 8 4" xfId="12881"/>
    <cellStyle name="표준 5 2 3 3 8 5" xfId="17121"/>
    <cellStyle name="표준 5 2 3 3 8 6" xfId="21283"/>
    <cellStyle name="표준 5 2 3 3 8 7" xfId="25381"/>
    <cellStyle name="표준 5 2 3 3 8 8" xfId="33592"/>
    <cellStyle name="표준 5 2 3 3 8 9" xfId="41785"/>
    <cellStyle name="표준 5 2 3 3 9" xfId="6970"/>
    <cellStyle name="표준 5 2 3 3 9 2" xfId="9281"/>
    <cellStyle name="표준 5 2 3 3 9 2 2" xfId="29989"/>
    <cellStyle name="표준 5 2 3 3 9 2 3" xfId="38200"/>
    <cellStyle name="표준 5 2 3 3 9 2 4" xfId="46393"/>
    <cellStyle name="표준 5 2 3 3 9 3" xfId="13393"/>
    <cellStyle name="표준 5 2 3 3 9 4" xfId="17633"/>
    <cellStyle name="표준 5 2 3 3 9 5" xfId="21795"/>
    <cellStyle name="표준 5 2 3 3 9 6" xfId="25893"/>
    <cellStyle name="표준 5 2 3 3 9 7" xfId="34104"/>
    <cellStyle name="표준 5 2 3 3 9 8" xfId="42297"/>
    <cellStyle name="표준 5 2 3 30" xfId="23829"/>
    <cellStyle name="표준 5 2 3 31" xfId="32023"/>
    <cellStyle name="표준 5 2 3 32" xfId="32040"/>
    <cellStyle name="표준 5 2 3 33" xfId="40233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2"/>
    <cellStyle name="표준 5 2 3 4 18" xfId="40265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6"/>
    <cellStyle name="표준 5 2 3 4 2 16" xfId="40329"/>
    <cellStyle name="표준 5 2 3 4 2 2" xfId="585"/>
    <cellStyle name="표준 5 2 3 4 2 2 10" xfId="19955"/>
    <cellStyle name="표준 5 2 3 4 2 2 11" xfId="24053"/>
    <cellStyle name="표준 5 2 3 4 2 2 12" xfId="32264"/>
    <cellStyle name="표준 5 2 3 4 2 2 13" xfId="40457"/>
    <cellStyle name="표준 5 2 3 4 2 2 2" xfId="841"/>
    <cellStyle name="표준 5 2 3 4 2 2 2 10" xfId="24309"/>
    <cellStyle name="표준 5 2 3 4 2 2 2 11" xfId="32520"/>
    <cellStyle name="표준 5 2 3 4 2 2 2 12" xfId="40713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6"/>
    <cellStyle name="표준 5 2 3 4 2 2 2 2 2 2 4" xfId="47369"/>
    <cellStyle name="표준 5 2 3 4 2 2 2 2 2 3" xfId="18609"/>
    <cellStyle name="표준 5 2 3 4 2 2 2 2 2 4" xfId="22771"/>
    <cellStyle name="표준 5 2 3 4 2 2 2 2 2 5" xfId="26869"/>
    <cellStyle name="표준 5 2 3 4 2 2 2 2 2 6" xfId="35080"/>
    <cellStyle name="표준 5 2 3 4 2 2 2 2 2 7" xfId="43273"/>
    <cellStyle name="표준 5 2 3 4 2 2 2 2 3" xfId="8209"/>
    <cellStyle name="표준 5 2 3 4 2 2 2 2 3 2" xfId="28917"/>
    <cellStyle name="표준 5 2 3 4 2 2 2 2 3 3" xfId="37128"/>
    <cellStyle name="표준 5 2 3 4 2 2 2 2 3 4" xfId="45321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2"/>
    <cellStyle name="표준 5 2 3 4 2 2 2 2 9" xfId="41225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8"/>
    <cellStyle name="표준 5 2 3 4 2 2 2 3 2 2 4" xfId="47881"/>
    <cellStyle name="표준 5 2 3 4 2 2 2 3 2 3" xfId="19121"/>
    <cellStyle name="표준 5 2 3 4 2 2 2 3 2 4" xfId="23283"/>
    <cellStyle name="표준 5 2 3 4 2 2 2 3 2 5" xfId="27381"/>
    <cellStyle name="표준 5 2 3 4 2 2 2 3 2 6" xfId="35592"/>
    <cellStyle name="표준 5 2 3 4 2 2 2 3 2 7" xfId="43785"/>
    <cellStyle name="표준 5 2 3 4 2 2 2 3 3" xfId="8721"/>
    <cellStyle name="표준 5 2 3 4 2 2 2 3 3 2" xfId="29429"/>
    <cellStyle name="표준 5 2 3 4 2 2 2 3 3 3" xfId="37640"/>
    <cellStyle name="표준 5 2 3 4 2 2 2 3 3 4" xfId="45833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4"/>
    <cellStyle name="표준 5 2 3 4 2 2 2 3 9" xfId="41737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200"/>
    <cellStyle name="표준 5 2 3 4 2 2 2 4 2 2 4" xfId="48393"/>
    <cellStyle name="표준 5 2 3 4 2 2 2 4 2 3" xfId="19633"/>
    <cellStyle name="표준 5 2 3 4 2 2 2 4 2 4" xfId="23795"/>
    <cellStyle name="표준 5 2 3 4 2 2 2 4 2 5" xfId="27893"/>
    <cellStyle name="표준 5 2 3 4 2 2 2 4 2 6" xfId="36104"/>
    <cellStyle name="표준 5 2 3 4 2 2 2 4 2 7" xfId="44297"/>
    <cellStyle name="표준 5 2 3 4 2 2 2 4 3" xfId="9233"/>
    <cellStyle name="표준 5 2 3 4 2 2 2 4 3 2" xfId="29941"/>
    <cellStyle name="표준 5 2 3 4 2 2 2 4 3 3" xfId="38152"/>
    <cellStyle name="표준 5 2 3 4 2 2 2 4 3 4" xfId="46345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6"/>
    <cellStyle name="표준 5 2 3 4 2 2 2 4 9" xfId="42249"/>
    <cellStyle name="표준 5 2 3 4 2 2 2 5" xfId="9745"/>
    <cellStyle name="표준 5 2 3 4 2 2 2 5 2" xfId="13857"/>
    <cellStyle name="표준 5 2 3 4 2 2 2 5 2 2" xfId="30453"/>
    <cellStyle name="표준 5 2 3 4 2 2 2 5 2 3" xfId="38664"/>
    <cellStyle name="표준 5 2 3 4 2 2 2 5 2 4" xfId="46857"/>
    <cellStyle name="표준 5 2 3 4 2 2 2 5 3" xfId="18097"/>
    <cellStyle name="표준 5 2 3 4 2 2 2 5 4" xfId="22259"/>
    <cellStyle name="표준 5 2 3 4 2 2 2 5 5" xfId="26357"/>
    <cellStyle name="표준 5 2 3 4 2 2 2 5 6" xfId="34568"/>
    <cellStyle name="표준 5 2 3 4 2 2 2 5 7" xfId="42761"/>
    <cellStyle name="표준 5 2 3 4 2 2 2 6" xfId="7697"/>
    <cellStyle name="표준 5 2 3 4 2 2 2 6 2" xfId="28405"/>
    <cellStyle name="표준 5 2 3 4 2 2 2 6 3" xfId="36616"/>
    <cellStyle name="표준 5 2 3 4 2 2 2 6 4" xfId="44809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20"/>
    <cellStyle name="표준 5 2 3 4 2 2 3 2 2 4" xfId="47113"/>
    <cellStyle name="표준 5 2 3 4 2 2 3 2 3" xfId="18353"/>
    <cellStyle name="표준 5 2 3 4 2 2 3 2 4" xfId="22515"/>
    <cellStyle name="표준 5 2 3 4 2 2 3 2 5" xfId="26613"/>
    <cellStyle name="표준 5 2 3 4 2 2 3 2 6" xfId="34824"/>
    <cellStyle name="표준 5 2 3 4 2 2 3 2 7" xfId="43017"/>
    <cellStyle name="표준 5 2 3 4 2 2 3 3" xfId="7953"/>
    <cellStyle name="표준 5 2 3 4 2 2 3 3 2" xfId="28661"/>
    <cellStyle name="표준 5 2 3 4 2 2 3 3 3" xfId="36872"/>
    <cellStyle name="표준 5 2 3 4 2 2 3 3 4" xfId="45065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6"/>
    <cellStyle name="표준 5 2 3 4 2 2 3 9" xfId="40969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2"/>
    <cellStyle name="표준 5 2 3 4 2 2 4 2 2 4" xfId="47625"/>
    <cellStyle name="표준 5 2 3 4 2 2 4 2 3" xfId="18865"/>
    <cellStyle name="표준 5 2 3 4 2 2 4 2 4" xfId="23027"/>
    <cellStyle name="표준 5 2 3 4 2 2 4 2 5" xfId="27125"/>
    <cellStyle name="표준 5 2 3 4 2 2 4 2 6" xfId="35336"/>
    <cellStyle name="표준 5 2 3 4 2 2 4 2 7" xfId="43529"/>
    <cellStyle name="표준 5 2 3 4 2 2 4 3" xfId="8465"/>
    <cellStyle name="표준 5 2 3 4 2 2 4 3 2" xfId="29173"/>
    <cellStyle name="표준 5 2 3 4 2 2 4 3 3" xfId="37384"/>
    <cellStyle name="표준 5 2 3 4 2 2 4 3 4" xfId="45577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8"/>
    <cellStyle name="표준 5 2 3 4 2 2 4 9" xfId="41481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4"/>
    <cellStyle name="표준 5 2 3 4 2 2 5 2 2 4" xfId="48137"/>
    <cellStyle name="표준 5 2 3 4 2 2 5 2 3" xfId="19377"/>
    <cellStyle name="표준 5 2 3 4 2 2 5 2 4" xfId="23539"/>
    <cellStyle name="표준 5 2 3 4 2 2 5 2 5" xfId="27637"/>
    <cellStyle name="표준 5 2 3 4 2 2 5 2 6" xfId="35848"/>
    <cellStyle name="표준 5 2 3 4 2 2 5 2 7" xfId="44041"/>
    <cellStyle name="표준 5 2 3 4 2 2 5 3" xfId="8977"/>
    <cellStyle name="표준 5 2 3 4 2 2 5 3 2" xfId="29685"/>
    <cellStyle name="표준 5 2 3 4 2 2 5 3 3" xfId="37896"/>
    <cellStyle name="표준 5 2 3 4 2 2 5 3 4" xfId="46089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800"/>
    <cellStyle name="표준 5 2 3 4 2 2 5 9" xfId="41993"/>
    <cellStyle name="표준 5 2 3 4 2 2 6" xfId="9489"/>
    <cellStyle name="표준 5 2 3 4 2 2 6 2" xfId="13601"/>
    <cellStyle name="표준 5 2 3 4 2 2 6 2 2" xfId="30197"/>
    <cellStyle name="표준 5 2 3 4 2 2 6 2 3" xfId="38408"/>
    <cellStyle name="표준 5 2 3 4 2 2 6 2 4" xfId="46601"/>
    <cellStyle name="표준 5 2 3 4 2 2 6 3" xfId="17841"/>
    <cellStyle name="표준 5 2 3 4 2 2 6 4" xfId="22003"/>
    <cellStyle name="표준 5 2 3 4 2 2 6 5" xfId="26101"/>
    <cellStyle name="표준 5 2 3 4 2 2 6 6" xfId="34312"/>
    <cellStyle name="표준 5 2 3 4 2 2 6 7" xfId="42505"/>
    <cellStyle name="표준 5 2 3 4 2 2 7" xfId="7441"/>
    <cellStyle name="표준 5 2 3 4 2 2 7 2" xfId="28149"/>
    <cellStyle name="표준 5 2 3 4 2 2 7 3" xfId="36360"/>
    <cellStyle name="표준 5 2 3 4 2 2 7 4" xfId="44553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2"/>
    <cellStyle name="표준 5 2 3 4 2 3 12" xfId="40585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8"/>
    <cellStyle name="표준 5 2 3 4 2 3 2 2 2 4" xfId="47241"/>
    <cellStyle name="표준 5 2 3 4 2 3 2 2 3" xfId="18481"/>
    <cellStyle name="표준 5 2 3 4 2 3 2 2 4" xfId="22643"/>
    <cellStyle name="표준 5 2 3 4 2 3 2 2 5" xfId="26741"/>
    <cellStyle name="표준 5 2 3 4 2 3 2 2 6" xfId="34952"/>
    <cellStyle name="표준 5 2 3 4 2 3 2 2 7" xfId="43145"/>
    <cellStyle name="표준 5 2 3 4 2 3 2 3" xfId="8081"/>
    <cellStyle name="표준 5 2 3 4 2 3 2 3 2" xfId="28789"/>
    <cellStyle name="표준 5 2 3 4 2 3 2 3 3" xfId="37000"/>
    <cellStyle name="표준 5 2 3 4 2 3 2 3 4" xfId="45193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4"/>
    <cellStyle name="표준 5 2 3 4 2 3 2 9" xfId="41097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60"/>
    <cellStyle name="표준 5 2 3 4 2 3 3 2 2 4" xfId="47753"/>
    <cellStyle name="표준 5 2 3 4 2 3 3 2 3" xfId="18993"/>
    <cellStyle name="표준 5 2 3 4 2 3 3 2 4" xfId="23155"/>
    <cellStyle name="표준 5 2 3 4 2 3 3 2 5" xfId="27253"/>
    <cellStyle name="표준 5 2 3 4 2 3 3 2 6" xfId="35464"/>
    <cellStyle name="표준 5 2 3 4 2 3 3 2 7" xfId="43657"/>
    <cellStyle name="표준 5 2 3 4 2 3 3 3" xfId="8593"/>
    <cellStyle name="표준 5 2 3 4 2 3 3 3 2" xfId="29301"/>
    <cellStyle name="표준 5 2 3 4 2 3 3 3 3" xfId="37512"/>
    <cellStyle name="표준 5 2 3 4 2 3 3 3 4" xfId="45705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6"/>
    <cellStyle name="표준 5 2 3 4 2 3 3 9" xfId="41609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2"/>
    <cellStyle name="표준 5 2 3 4 2 3 4 2 2 4" xfId="48265"/>
    <cellStyle name="표준 5 2 3 4 2 3 4 2 3" xfId="19505"/>
    <cellStyle name="표준 5 2 3 4 2 3 4 2 4" xfId="23667"/>
    <cellStyle name="표준 5 2 3 4 2 3 4 2 5" xfId="27765"/>
    <cellStyle name="표준 5 2 3 4 2 3 4 2 6" xfId="35976"/>
    <cellStyle name="표준 5 2 3 4 2 3 4 2 7" xfId="44169"/>
    <cellStyle name="표준 5 2 3 4 2 3 4 3" xfId="9105"/>
    <cellStyle name="표준 5 2 3 4 2 3 4 3 2" xfId="29813"/>
    <cellStyle name="표준 5 2 3 4 2 3 4 3 3" xfId="38024"/>
    <cellStyle name="표준 5 2 3 4 2 3 4 3 4" xfId="46217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8"/>
    <cellStyle name="표준 5 2 3 4 2 3 4 9" xfId="42121"/>
    <cellStyle name="표준 5 2 3 4 2 3 5" xfId="9617"/>
    <cellStyle name="표준 5 2 3 4 2 3 5 2" xfId="13729"/>
    <cellStyle name="표준 5 2 3 4 2 3 5 2 2" xfId="30325"/>
    <cellStyle name="표준 5 2 3 4 2 3 5 2 3" xfId="38536"/>
    <cellStyle name="표준 5 2 3 4 2 3 5 2 4" xfId="46729"/>
    <cellStyle name="표준 5 2 3 4 2 3 5 3" xfId="17969"/>
    <cellStyle name="표준 5 2 3 4 2 3 5 4" xfId="22131"/>
    <cellStyle name="표준 5 2 3 4 2 3 5 5" xfId="26229"/>
    <cellStyle name="표준 5 2 3 4 2 3 5 6" xfId="34440"/>
    <cellStyle name="표준 5 2 3 4 2 3 5 7" xfId="42633"/>
    <cellStyle name="표준 5 2 3 4 2 3 6" xfId="7569"/>
    <cellStyle name="표준 5 2 3 4 2 3 6 2" xfId="28277"/>
    <cellStyle name="표준 5 2 3 4 2 3 6 3" xfId="36488"/>
    <cellStyle name="표준 5 2 3 4 2 3 6 4" xfId="44681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2"/>
    <cellStyle name="표준 5 2 3 4 2 4 2 2 4" xfId="46985"/>
    <cellStyle name="표준 5 2 3 4 2 4 2 3" xfId="18225"/>
    <cellStyle name="표준 5 2 3 4 2 4 2 4" xfId="22387"/>
    <cellStyle name="표준 5 2 3 4 2 4 2 5" xfId="26485"/>
    <cellStyle name="표준 5 2 3 4 2 4 2 6" xfId="34696"/>
    <cellStyle name="표준 5 2 3 4 2 4 2 7" xfId="42889"/>
    <cellStyle name="표준 5 2 3 4 2 4 3" xfId="7825"/>
    <cellStyle name="표준 5 2 3 4 2 4 3 2" xfId="28533"/>
    <cellStyle name="표준 5 2 3 4 2 4 3 3" xfId="36744"/>
    <cellStyle name="표준 5 2 3 4 2 4 3 4" xfId="44937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8"/>
    <cellStyle name="표준 5 2 3 4 2 4 9" xfId="40841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4"/>
    <cellStyle name="표준 5 2 3 4 2 5 2 2 4" xfId="47497"/>
    <cellStyle name="표준 5 2 3 4 2 5 2 3" xfId="18737"/>
    <cellStyle name="표준 5 2 3 4 2 5 2 4" xfId="22899"/>
    <cellStyle name="표준 5 2 3 4 2 5 2 5" xfId="26997"/>
    <cellStyle name="표준 5 2 3 4 2 5 2 6" xfId="35208"/>
    <cellStyle name="표준 5 2 3 4 2 5 2 7" xfId="43401"/>
    <cellStyle name="표준 5 2 3 4 2 5 3" xfId="8337"/>
    <cellStyle name="표준 5 2 3 4 2 5 3 2" xfId="29045"/>
    <cellStyle name="표준 5 2 3 4 2 5 3 3" xfId="37256"/>
    <cellStyle name="표준 5 2 3 4 2 5 3 4" xfId="45449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60"/>
    <cellStyle name="표준 5 2 3 4 2 5 9" xfId="41353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6"/>
    <cellStyle name="표준 5 2 3 4 2 6 2 2 4" xfId="48009"/>
    <cellStyle name="표준 5 2 3 4 2 6 2 3" xfId="19249"/>
    <cellStyle name="표준 5 2 3 4 2 6 2 4" xfId="23411"/>
    <cellStyle name="표준 5 2 3 4 2 6 2 5" xfId="27509"/>
    <cellStyle name="표준 5 2 3 4 2 6 2 6" xfId="35720"/>
    <cellStyle name="표준 5 2 3 4 2 6 2 7" xfId="43913"/>
    <cellStyle name="표준 5 2 3 4 2 6 3" xfId="8849"/>
    <cellStyle name="표준 5 2 3 4 2 6 3 2" xfId="29557"/>
    <cellStyle name="표준 5 2 3 4 2 6 3 3" xfId="37768"/>
    <cellStyle name="표준 5 2 3 4 2 6 3 4" xfId="45961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2"/>
    <cellStyle name="표준 5 2 3 4 2 6 9" xfId="41865"/>
    <cellStyle name="표준 5 2 3 4 2 7" xfId="7054"/>
    <cellStyle name="표준 5 2 3 4 2 7 2" xfId="9361"/>
    <cellStyle name="표준 5 2 3 4 2 7 2 2" xfId="30069"/>
    <cellStyle name="표준 5 2 3 4 2 7 2 3" xfId="38280"/>
    <cellStyle name="표준 5 2 3 4 2 7 2 4" xfId="46473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4"/>
    <cellStyle name="표준 5 2 3 4 2 7 8" xfId="42377"/>
    <cellStyle name="표준 5 2 3 4 2 8" xfId="7126"/>
    <cellStyle name="표준 5 2 3 4 2 8 2" xfId="28021"/>
    <cellStyle name="표준 5 2 3 4 2 8 3" xfId="36232"/>
    <cellStyle name="표준 5 2 3 4 2 8 4" xfId="44425"/>
    <cellStyle name="표준 5 2 3 4 2 9" xfId="7313"/>
    <cellStyle name="표준 5 2 3 4 3" xfId="521"/>
    <cellStyle name="표준 5 2 3 4 3 10" xfId="19891"/>
    <cellStyle name="표준 5 2 3 4 3 11" xfId="23989"/>
    <cellStyle name="표준 5 2 3 4 3 12" xfId="32200"/>
    <cellStyle name="표준 5 2 3 4 3 13" xfId="40393"/>
    <cellStyle name="표준 5 2 3 4 3 2" xfId="777"/>
    <cellStyle name="표준 5 2 3 4 3 2 10" xfId="24245"/>
    <cellStyle name="표준 5 2 3 4 3 2 11" xfId="32456"/>
    <cellStyle name="표준 5 2 3 4 3 2 12" xfId="40649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2"/>
    <cellStyle name="표준 5 2 3 4 3 2 2 2 2 4" xfId="47305"/>
    <cellStyle name="표준 5 2 3 4 3 2 2 2 3" xfId="18545"/>
    <cellStyle name="표준 5 2 3 4 3 2 2 2 4" xfId="22707"/>
    <cellStyle name="표준 5 2 3 4 3 2 2 2 5" xfId="26805"/>
    <cellStyle name="표준 5 2 3 4 3 2 2 2 6" xfId="35016"/>
    <cellStyle name="표준 5 2 3 4 3 2 2 2 7" xfId="43209"/>
    <cellStyle name="표준 5 2 3 4 3 2 2 3" xfId="8145"/>
    <cellStyle name="표준 5 2 3 4 3 2 2 3 2" xfId="28853"/>
    <cellStyle name="표준 5 2 3 4 3 2 2 3 3" xfId="37064"/>
    <cellStyle name="표준 5 2 3 4 3 2 2 3 4" xfId="45257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8"/>
    <cellStyle name="표준 5 2 3 4 3 2 2 9" xfId="41161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4"/>
    <cellStyle name="표준 5 2 3 4 3 2 3 2 2 4" xfId="47817"/>
    <cellStyle name="표준 5 2 3 4 3 2 3 2 3" xfId="19057"/>
    <cellStyle name="표준 5 2 3 4 3 2 3 2 4" xfId="23219"/>
    <cellStyle name="표준 5 2 3 4 3 2 3 2 5" xfId="27317"/>
    <cellStyle name="표준 5 2 3 4 3 2 3 2 6" xfId="35528"/>
    <cellStyle name="표준 5 2 3 4 3 2 3 2 7" xfId="43721"/>
    <cellStyle name="표준 5 2 3 4 3 2 3 3" xfId="8657"/>
    <cellStyle name="표준 5 2 3 4 3 2 3 3 2" xfId="29365"/>
    <cellStyle name="표준 5 2 3 4 3 2 3 3 3" xfId="37576"/>
    <cellStyle name="표준 5 2 3 4 3 2 3 3 4" xfId="45769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80"/>
    <cellStyle name="표준 5 2 3 4 3 2 3 9" xfId="41673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6"/>
    <cellStyle name="표준 5 2 3 4 3 2 4 2 2 4" xfId="48329"/>
    <cellStyle name="표준 5 2 3 4 3 2 4 2 3" xfId="19569"/>
    <cellStyle name="표준 5 2 3 4 3 2 4 2 4" xfId="23731"/>
    <cellStyle name="표준 5 2 3 4 3 2 4 2 5" xfId="27829"/>
    <cellStyle name="표준 5 2 3 4 3 2 4 2 6" xfId="36040"/>
    <cellStyle name="표준 5 2 3 4 3 2 4 2 7" xfId="44233"/>
    <cellStyle name="표준 5 2 3 4 3 2 4 3" xfId="9169"/>
    <cellStyle name="표준 5 2 3 4 3 2 4 3 2" xfId="29877"/>
    <cellStyle name="표준 5 2 3 4 3 2 4 3 3" xfId="38088"/>
    <cellStyle name="표준 5 2 3 4 3 2 4 3 4" xfId="46281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2"/>
    <cellStyle name="표준 5 2 3 4 3 2 4 9" xfId="42185"/>
    <cellStyle name="표준 5 2 3 4 3 2 5" xfId="9681"/>
    <cellStyle name="표준 5 2 3 4 3 2 5 2" xfId="13793"/>
    <cellStyle name="표준 5 2 3 4 3 2 5 2 2" xfId="30389"/>
    <cellStyle name="표준 5 2 3 4 3 2 5 2 3" xfId="38600"/>
    <cellStyle name="표준 5 2 3 4 3 2 5 2 4" xfId="46793"/>
    <cellStyle name="표준 5 2 3 4 3 2 5 3" xfId="18033"/>
    <cellStyle name="표준 5 2 3 4 3 2 5 4" xfId="22195"/>
    <cellStyle name="표준 5 2 3 4 3 2 5 5" xfId="26293"/>
    <cellStyle name="표준 5 2 3 4 3 2 5 6" xfId="34504"/>
    <cellStyle name="표준 5 2 3 4 3 2 5 7" xfId="42697"/>
    <cellStyle name="표준 5 2 3 4 3 2 6" xfId="7633"/>
    <cellStyle name="표준 5 2 3 4 3 2 6 2" xfId="28341"/>
    <cellStyle name="표준 5 2 3 4 3 2 6 3" xfId="36552"/>
    <cellStyle name="표준 5 2 3 4 3 2 6 4" xfId="44745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6"/>
    <cellStyle name="표준 5 2 3 4 3 3 2 2 4" xfId="47049"/>
    <cellStyle name="표준 5 2 3 4 3 3 2 3" xfId="18289"/>
    <cellStyle name="표준 5 2 3 4 3 3 2 4" xfId="22451"/>
    <cellStyle name="표준 5 2 3 4 3 3 2 5" xfId="26549"/>
    <cellStyle name="표준 5 2 3 4 3 3 2 6" xfId="34760"/>
    <cellStyle name="표준 5 2 3 4 3 3 2 7" xfId="42953"/>
    <cellStyle name="표준 5 2 3 4 3 3 3" xfId="7889"/>
    <cellStyle name="표준 5 2 3 4 3 3 3 2" xfId="28597"/>
    <cellStyle name="표준 5 2 3 4 3 3 3 3" xfId="36808"/>
    <cellStyle name="표준 5 2 3 4 3 3 3 4" xfId="45001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2"/>
    <cellStyle name="표준 5 2 3 4 3 3 9" xfId="40905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8"/>
    <cellStyle name="표준 5 2 3 4 3 4 2 2 4" xfId="47561"/>
    <cellStyle name="표준 5 2 3 4 3 4 2 3" xfId="18801"/>
    <cellStyle name="표준 5 2 3 4 3 4 2 4" xfId="22963"/>
    <cellStyle name="표준 5 2 3 4 3 4 2 5" xfId="27061"/>
    <cellStyle name="표준 5 2 3 4 3 4 2 6" xfId="35272"/>
    <cellStyle name="표준 5 2 3 4 3 4 2 7" xfId="43465"/>
    <cellStyle name="표준 5 2 3 4 3 4 3" xfId="8401"/>
    <cellStyle name="표준 5 2 3 4 3 4 3 2" xfId="29109"/>
    <cellStyle name="표준 5 2 3 4 3 4 3 3" xfId="37320"/>
    <cellStyle name="표준 5 2 3 4 3 4 3 4" xfId="45513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4"/>
    <cellStyle name="표준 5 2 3 4 3 4 9" xfId="41417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80"/>
    <cellStyle name="표준 5 2 3 4 3 5 2 2 4" xfId="48073"/>
    <cellStyle name="표준 5 2 3 4 3 5 2 3" xfId="19313"/>
    <cellStyle name="표준 5 2 3 4 3 5 2 4" xfId="23475"/>
    <cellStyle name="표준 5 2 3 4 3 5 2 5" xfId="27573"/>
    <cellStyle name="표준 5 2 3 4 3 5 2 6" xfId="35784"/>
    <cellStyle name="표준 5 2 3 4 3 5 2 7" xfId="43977"/>
    <cellStyle name="표준 5 2 3 4 3 5 3" xfId="8913"/>
    <cellStyle name="표준 5 2 3 4 3 5 3 2" xfId="29621"/>
    <cellStyle name="표준 5 2 3 4 3 5 3 3" xfId="37832"/>
    <cellStyle name="표준 5 2 3 4 3 5 3 4" xfId="46025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6"/>
    <cellStyle name="표준 5 2 3 4 3 5 9" xfId="41929"/>
    <cellStyle name="표준 5 2 3 4 3 6" xfId="9425"/>
    <cellStyle name="표준 5 2 3 4 3 6 2" xfId="13537"/>
    <cellStyle name="표준 5 2 3 4 3 6 2 2" xfId="30133"/>
    <cellStyle name="표준 5 2 3 4 3 6 2 3" xfId="38344"/>
    <cellStyle name="표준 5 2 3 4 3 6 2 4" xfId="46537"/>
    <cellStyle name="표준 5 2 3 4 3 6 3" xfId="17777"/>
    <cellStyle name="표준 5 2 3 4 3 6 4" xfId="21939"/>
    <cellStyle name="표준 5 2 3 4 3 6 5" xfId="26037"/>
    <cellStyle name="표준 5 2 3 4 3 6 6" xfId="34248"/>
    <cellStyle name="표준 5 2 3 4 3 6 7" xfId="42441"/>
    <cellStyle name="표준 5 2 3 4 3 7" xfId="7377"/>
    <cellStyle name="표준 5 2 3 4 3 7 2" xfId="28085"/>
    <cellStyle name="표준 5 2 3 4 3 7 3" xfId="36296"/>
    <cellStyle name="표준 5 2 3 4 3 7 4" xfId="44489"/>
    <cellStyle name="표준 5 2 3 4 3 8" xfId="11489"/>
    <cellStyle name="표준 5 2 3 4 3 9" xfId="15729"/>
    <cellStyle name="표준 5 2 3 4 4" xfId="649"/>
    <cellStyle name="표준 5 2 3 4 4 10" xfId="24117"/>
    <cellStyle name="표준 5 2 3 4 4 11" xfId="32328"/>
    <cellStyle name="표준 5 2 3 4 4 12" xfId="40521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4"/>
    <cellStyle name="표준 5 2 3 4 4 2 2 2 4" xfId="47177"/>
    <cellStyle name="표준 5 2 3 4 4 2 2 3" xfId="18417"/>
    <cellStyle name="표준 5 2 3 4 4 2 2 4" xfId="22579"/>
    <cellStyle name="표준 5 2 3 4 4 2 2 5" xfId="26677"/>
    <cellStyle name="표준 5 2 3 4 4 2 2 6" xfId="34888"/>
    <cellStyle name="표준 5 2 3 4 4 2 2 7" xfId="43081"/>
    <cellStyle name="표준 5 2 3 4 4 2 3" xfId="8017"/>
    <cellStyle name="표준 5 2 3 4 4 2 3 2" xfId="28725"/>
    <cellStyle name="표준 5 2 3 4 4 2 3 3" xfId="36936"/>
    <cellStyle name="표준 5 2 3 4 4 2 3 4" xfId="45129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40"/>
    <cellStyle name="표준 5 2 3 4 4 2 9" xfId="41033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6"/>
    <cellStyle name="표준 5 2 3 4 4 3 2 2 4" xfId="47689"/>
    <cellStyle name="표준 5 2 3 4 4 3 2 3" xfId="18929"/>
    <cellStyle name="표준 5 2 3 4 4 3 2 4" xfId="23091"/>
    <cellStyle name="표준 5 2 3 4 4 3 2 5" xfId="27189"/>
    <cellStyle name="표준 5 2 3 4 4 3 2 6" xfId="35400"/>
    <cellStyle name="표준 5 2 3 4 4 3 2 7" xfId="43593"/>
    <cellStyle name="표준 5 2 3 4 4 3 3" xfId="8529"/>
    <cellStyle name="표준 5 2 3 4 4 3 3 2" xfId="29237"/>
    <cellStyle name="표준 5 2 3 4 4 3 3 3" xfId="37448"/>
    <cellStyle name="표준 5 2 3 4 4 3 3 4" xfId="45641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2"/>
    <cellStyle name="표준 5 2 3 4 4 3 9" xfId="41545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8"/>
    <cellStyle name="표준 5 2 3 4 4 4 2 2 4" xfId="48201"/>
    <cellStyle name="표준 5 2 3 4 4 4 2 3" xfId="19441"/>
    <cellStyle name="표준 5 2 3 4 4 4 2 4" xfId="23603"/>
    <cellStyle name="표준 5 2 3 4 4 4 2 5" xfId="27701"/>
    <cellStyle name="표준 5 2 3 4 4 4 2 6" xfId="35912"/>
    <cellStyle name="표준 5 2 3 4 4 4 2 7" xfId="44105"/>
    <cellStyle name="표준 5 2 3 4 4 4 3" xfId="9041"/>
    <cellStyle name="표준 5 2 3 4 4 4 3 2" xfId="29749"/>
    <cellStyle name="표준 5 2 3 4 4 4 3 3" xfId="37960"/>
    <cellStyle name="표준 5 2 3 4 4 4 3 4" xfId="46153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4"/>
    <cellStyle name="표준 5 2 3 4 4 4 9" xfId="42057"/>
    <cellStyle name="표준 5 2 3 4 4 5" xfId="9553"/>
    <cellStyle name="표준 5 2 3 4 4 5 2" xfId="13665"/>
    <cellStyle name="표준 5 2 3 4 4 5 2 2" xfId="30261"/>
    <cellStyle name="표준 5 2 3 4 4 5 2 3" xfId="38472"/>
    <cellStyle name="표준 5 2 3 4 4 5 2 4" xfId="46665"/>
    <cellStyle name="표준 5 2 3 4 4 5 3" xfId="17905"/>
    <cellStyle name="표준 5 2 3 4 4 5 4" xfId="22067"/>
    <cellStyle name="표준 5 2 3 4 4 5 5" xfId="26165"/>
    <cellStyle name="표준 5 2 3 4 4 5 6" xfId="34376"/>
    <cellStyle name="표준 5 2 3 4 4 5 7" xfId="42569"/>
    <cellStyle name="표준 5 2 3 4 4 6" xfId="7505"/>
    <cellStyle name="표준 5 2 3 4 4 6 2" xfId="28213"/>
    <cellStyle name="표준 5 2 3 4 4 6 3" xfId="36424"/>
    <cellStyle name="표준 5 2 3 4 4 6 4" xfId="44617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8"/>
    <cellStyle name="표준 5 2 3 4 5 2 2 4" xfId="46921"/>
    <cellStyle name="표준 5 2 3 4 5 2 3" xfId="18161"/>
    <cellStyle name="표준 5 2 3 4 5 2 4" xfId="22323"/>
    <cellStyle name="표준 5 2 3 4 5 2 5" xfId="26421"/>
    <cellStyle name="표준 5 2 3 4 5 2 6" xfId="34632"/>
    <cellStyle name="표준 5 2 3 4 5 2 7" xfId="42825"/>
    <cellStyle name="표준 5 2 3 4 5 3" xfId="7761"/>
    <cellStyle name="표준 5 2 3 4 5 3 2" xfId="28469"/>
    <cellStyle name="표준 5 2 3 4 5 3 3" xfId="36680"/>
    <cellStyle name="표준 5 2 3 4 5 3 4" xfId="44873"/>
    <cellStyle name="표준 5 2 3 4 5 4" xfId="11873"/>
    <cellStyle name="표준 5 2 3 4 5 5" xfId="16113"/>
    <cellStyle name="표준 5 2 3 4 5 6" xfId="20275"/>
    <cellStyle name="표준 5 2 3 4 5 7" xfId="24373"/>
    <cellStyle name="표준 5 2 3 4 5 8" xfId="32584"/>
    <cellStyle name="표준 5 2 3 4 5 9" xfId="40777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40"/>
    <cellStyle name="표준 5 2 3 4 6 2 2 4" xfId="47433"/>
    <cellStyle name="표준 5 2 3 4 6 2 3" xfId="18673"/>
    <cellStyle name="표준 5 2 3 4 6 2 4" xfId="22835"/>
    <cellStyle name="표준 5 2 3 4 6 2 5" xfId="26933"/>
    <cellStyle name="표준 5 2 3 4 6 2 6" xfId="35144"/>
    <cellStyle name="표준 5 2 3 4 6 2 7" xfId="43337"/>
    <cellStyle name="표준 5 2 3 4 6 3" xfId="8273"/>
    <cellStyle name="표준 5 2 3 4 6 3 2" xfId="28981"/>
    <cellStyle name="표준 5 2 3 4 6 3 3" xfId="37192"/>
    <cellStyle name="표준 5 2 3 4 6 3 4" xfId="45385"/>
    <cellStyle name="표준 5 2 3 4 6 4" xfId="12385"/>
    <cellStyle name="표준 5 2 3 4 6 5" xfId="16625"/>
    <cellStyle name="표준 5 2 3 4 6 6" xfId="20787"/>
    <cellStyle name="표준 5 2 3 4 6 7" xfId="24885"/>
    <cellStyle name="표준 5 2 3 4 6 8" xfId="33096"/>
    <cellStyle name="표준 5 2 3 4 6 9" xfId="41289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2"/>
    <cellStyle name="표준 5 2 3 4 7 2 2 4" xfId="47945"/>
    <cellStyle name="표준 5 2 3 4 7 2 3" xfId="19185"/>
    <cellStyle name="표준 5 2 3 4 7 2 4" xfId="23347"/>
    <cellStyle name="표준 5 2 3 4 7 2 5" xfId="27445"/>
    <cellStyle name="표준 5 2 3 4 7 2 6" xfId="35656"/>
    <cellStyle name="표준 5 2 3 4 7 2 7" xfId="43849"/>
    <cellStyle name="표준 5 2 3 4 7 3" xfId="8785"/>
    <cellStyle name="표준 5 2 3 4 7 3 2" xfId="29493"/>
    <cellStyle name="표준 5 2 3 4 7 3 3" xfId="37704"/>
    <cellStyle name="표준 5 2 3 4 7 3 4" xfId="45897"/>
    <cellStyle name="표준 5 2 3 4 7 4" xfId="12897"/>
    <cellStyle name="표준 5 2 3 4 7 5" xfId="17137"/>
    <cellStyle name="표준 5 2 3 4 7 6" xfId="21299"/>
    <cellStyle name="표준 5 2 3 4 7 7" xfId="25397"/>
    <cellStyle name="표준 5 2 3 4 7 8" xfId="33608"/>
    <cellStyle name="표준 5 2 3 4 7 9" xfId="41801"/>
    <cellStyle name="표준 5 2 3 4 8" xfId="393"/>
    <cellStyle name="표준 5 2 3 4 8 2" xfId="9297"/>
    <cellStyle name="표준 5 2 3 4 8 2 2" xfId="30005"/>
    <cellStyle name="표준 5 2 3 4 8 2 3" xfId="38216"/>
    <cellStyle name="표준 5 2 3 4 8 2 4" xfId="46409"/>
    <cellStyle name="표준 5 2 3 4 8 3" xfId="13409"/>
    <cellStyle name="표준 5 2 3 4 8 4" xfId="17649"/>
    <cellStyle name="표준 5 2 3 4 8 5" xfId="21811"/>
    <cellStyle name="표준 5 2 3 4 8 6" xfId="25909"/>
    <cellStyle name="표준 5 2 3 4 8 7" xfId="34120"/>
    <cellStyle name="표준 5 2 3 4 8 8" xfId="42313"/>
    <cellStyle name="표준 5 2 3 4 9" xfId="6996"/>
    <cellStyle name="표준 5 2 3 4 9 2" xfId="27957"/>
    <cellStyle name="표준 5 2 3 4 9 3" xfId="36168"/>
    <cellStyle name="표준 5 2 3 4 9 4" xfId="44361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4"/>
    <cellStyle name="표준 5 2 3 5 16" xfId="40297"/>
    <cellStyle name="표준 5 2 3 5 2" xfId="553"/>
    <cellStyle name="표준 5 2 3 5 2 10" xfId="19923"/>
    <cellStyle name="표준 5 2 3 5 2 11" xfId="24021"/>
    <cellStyle name="표준 5 2 3 5 2 12" xfId="32232"/>
    <cellStyle name="표준 5 2 3 5 2 13" xfId="40425"/>
    <cellStyle name="표준 5 2 3 5 2 2" xfId="809"/>
    <cellStyle name="표준 5 2 3 5 2 2 10" xfId="24277"/>
    <cellStyle name="표준 5 2 3 5 2 2 11" xfId="32488"/>
    <cellStyle name="표준 5 2 3 5 2 2 12" xfId="40681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4"/>
    <cellStyle name="표준 5 2 3 5 2 2 2 2 2 4" xfId="47337"/>
    <cellStyle name="표준 5 2 3 5 2 2 2 2 3" xfId="18577"/>
    <cellStyle name="표준 5 2 3 5 2 2 2 2 4" xfId="22739"/>
    <cellStyle name="표준 5 2 3 5 2 2 2 2 5" xfId="26837"/>
    <cellStyle name="표준 5 2 3 5 2 2 2 2 6" xfId="35048"/>
    <cellStyle name="표준 5 2 3 5 2 2 2 2 7" xfId="43241"/>
    <cellStyle name="표준 5 2 3 5 2 2 2 3" xfId="8177"/>
    <cellStyle name="표준 5 2 3 5 2 2 2 3 2" xfId="28885"/>
    <cellStyle name="표준 5 2 3 5 2 2 2 3 3" xfId="37096"/>
    <cellStyle name="표준 5 2 3 5 2 2 2 3 4" xfId="45289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3000"/>
    <cellStyle name="표준 5 2 3 5 2 2 2 9" xfId="41193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6"/>
    <cellStyle name="표준 5 2 3 5 2 2 3 2 2 4" xfId="47849"/>
    <cellStyle name="표준 5 2 3 5 2 2 3 2 3" xfId="19089"/>
    <cellStyle name="표준 5 2 3 5 2 2 3 2 4" xfId="23251"/>
    <cellStyle name="표준 5 2 3 5 2 2 3 2 5" xfId="27349"/>
    <cellStyle name="표준 5 2 3 5 2 2 3 2 6" xfId="35560"/>
    <cellStyle name="표준 5 2 3 5 2 2 3 2 7" xfId="43753"/>
    <cellStyle name="표준 5 2 3 5 2 2 3 3" xfId="8689"/>
    <cellStyle name="표준 5 2 3 5 2 2 3 3 2" xfId="29397"/>
    <cellStyle name="표준 5 2 3 5 2 2 3 3 3" xfId="37608"/>
    <cellStyle name="표준 5 2 3 5 2 2 3 3 4" xfId="45801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2"/>
    <cellStyle name="표준 5 2 3 5 2 2 3 9" xfId="41705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8"/>
    <cellStyle name="표준 5 2 3 5 2 2 4 2 2 4" xfId="48361"/>
    <cellStyle name="표준 5 2 3 5 2 2 4 2 3" xfId="19601"/>
    <cellStyle name="표준 5 2 3 5 2 2 4 2 4" xfId="23763"/>
    <cellStyle name="표준 5 2 3 5 2 2 4 2 5" xfId="27861"/>
    <cellStyle name="표준 5 2 3 5 2 2 4 2 6" xfId="36072"/>
    <cellStyle name="표준 5 2 3 5 2 2 4 2 7" xfId="44265"/>
    <cellStyle name="표준 5 2 3 5 2 2 4 3" xfId="9201"/>
    <cellStyle name="표준 5 2 3 5 2 2 4 3 2" xfId="29909"/>
    <cellStyle name="표준 5 2 3 5 2 2 4 3 3" xfId="38120"/>
    <cellStyle name="표준 5 2 3 5 2 2 4 3 4" xfId="46313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4"/>
    <cellStyle name="표준 5 2 3 5 2 2 4 9" xfId="42217"/>
    <cellStyle name="표준 5 2 3 5 2 2 5" xfId="9713"/>
    <cellStyle name="표준 5 2 3 5 2 2 5 2" xfId="13825"/>
    <cellStyle name="표준 5 2 3 5 2 2 5 2 2" xfId="30421"/>
    <cellStyle name="표준 5 2 3 5 2 2 5 2 3" xfId="38632"/>
    <cellStyle name="표준 5 2 3 5 2 2 5 2 4" xfId="46825"/>
    <cellStyle name="표준 5 2 3 5 2 2 5 3" xfId="18065"/>
    <cellStyle name="표준 5 2 3 5 2 2 5 4" xfId="22227"/>
    <cellStyle name="표준 5 2 3 5 2 2 5 5" xfId="26325"/>
    <cellStyle name="표준 5 2 3 5 2 2 5 6" xfId="34536"/>
    <cellStyle name="표준 5 2 3 5 2 2 5 7" xfId="42729"/>
    <cellStyle name="표준 5 2 3 5 2 2 6" xfId="7665"/>
    <cellStyle name="표준 5 2 3 5 2 2 6 2" xfId="28373"/>
    <cellStyle name="표준 5 2 3 5 2 2 6 3" xfId="36584"/>
    <cellStyle name="표준 5 2 3 5 2 2 6 4" xfId="44777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8"/>
    <cellStyle name="표준 5 2 3 5 2 3 2 2 4" xfId="47081"/>
    <cellStyle name="표준 5 2 3 5 2 3 2 3" xfId="18321"/>
    <cellStyle name="표준 5 2 3 5 2 3 2 4" xfId="22483"/>
    <cellStyle name="표준 5 2 3 5 2 3 2 5" xfId="26581"/>
    <cellStyle name="표준 5 2 3 5 2 3 2 6" xfId="34792"/>
    <cellStyle name="표준 5 2 3 5 2 3 2 7" xfId="42985"/>
    <cellStyle name="표준 5 2 3 5 2 3 3" xfId="7921"/>
    <cellStyle name="표준 5 2 3 5 2 3 3 2" xfId="28629"/>
    <cellStyle name="표준 5 2 3 5 2 3 3 3" xfId="36840"/>
    <cellStyle name="표준 5 2 3 5 2 3 3 4" xfId="45033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4"/>
    <cellStyle name="표준 5 2 3 5 2 3 9" xfId="40937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400"/>
    <cellStyle name="표준 5 2 3 5 2 4 2 2 4" xfId="47593"/>
    <cellStyle name="표준 5 2 3 5 2 4 2 3" xfId="18833"/>
    <cellStyle name="표준 5 2 3 5 2 4 2 4" xfId="22995"/>
    <cellStyle name="표준 5 2 3 5 2 4 2 5" xfId="27093"/>
    <cellStyle name="표준 5 2 3 5 2 4 2 6" xfId="35304"/>
    <cellStyle name="표준 5 2 3 5 2 4 2 7" xfId="43497"/>
    <cellStyle name="표준 5 2 3 5 2 4 3" xfId="8433"/>
    <cellStyle name="표준 5 2 3 5 2 4 3 2" xfId="29141"/>
    <cellStyle name="표준 5 2 3 5 2 4 3 3" xfId="37352"/>
    <cellStyle name="표준 5 2 3 5 2 4 3 4" xfId="45545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6"/>
    <cellStyle name="표준 5 2 3 5 2 4 9" xfId="41449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2"/>
    <cellStyle name="표준 5 2 3 5 2 5 2 2 4" xfId="48105"/>
    <cellStyle name="표준 5 2 3 5 2 5 2 3" xfId="19345"/>
    <cellStyle name="표준 5 2 3 5 2 5 2 4" xfId="23507"/>
    <cellStyle name="표준 5 2 3 5 2 5 2 5" xfId="27605"/>
    <cellStyle name="표준 5 2 3 5 2 5 2 6" xfId="35816"/>
    <cellStyle name="표준 5 2 3 5 2 5 2 7" xfId="44009"/>
    <cellStyle name="표준 5 2 3 5 2 5 3" xfId="8945"/>
    <cellStyle name="표준 5 2 3 5 2 5 3 2" xfId="29653"/>
    <cellStyle name="표준 5 2 3 5 2 5 3 3" xfId="37864"/>
    <cellStyle name="표준 5 2 3 5 2 5 3 4" xfId="46057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8"/>
    <cellStyle name="표준 5 2 3 5 2 5 9" xfId="41961"/>
    <cellStyle name="표준 5 2 3 5 2 6" xfId="9457"/>
    <cellStyle name="표준 5 2 3 5 2 6 2" xfId="13569"/>
    <cellStyle name="표준 5 2 3 5 2 6 2 2" xfId="30165"/>
    <cellStyle name="표준 5 2 3 5 2 6 2 3" xfId="38376"/>
    <cellStyle name="표준 5 2 3 5 2 6 2 4" xfId="46569"/>
    <cellStyle name="표준 5 2 3 5 2 6 3" xfId="17809"/>
    <cellStyle name="표준 5 2 3 5 2 6 4" xfId="21971"/>
    <cellStyle name="표준 5 2 3 5 2 6 5" xfId="26069"/>
    <cellStyle name="표준 5 2 3 5 2 6 6" xfId="34280"/>
    <cellStyle name="표준 5 2 3 5 2 6 7" xfId="42473"/>
    <cellStyle name="표준 5 2 3 5 2 7" xfId="7409"/>
    <cellStyle name="표준 5 2 3 5 2 7 2" xfId="28117"/>
    <cellStyle name="표준 5 2 3 5 2 7 3" xfId="36328"/>
    <cellStyle name="표준 5 2 3 5 2 7 4" xfId="44521"/>
    <cellStyle name="표준 5 2 3 5 2 8" xfId="11521"/>
    <cellStyle name="표준 5 2 3 5 2 9" xfId="15761"/>
    <cellStyle name="표준 5 2 3 5 3" xfId="681"/>
    <cellStyle name="표준 5 2 3 5 3 10" xfId="24149"/>
    <cellStyle name="표준 5 2 3 5 3 11" xfId="32360"/>
    <cellStyle name="표준 5 2 3 5 3 12" xfId="40553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6"/>
    <cellStyle name="표준 5 2 3 5 3 2 2 2 4" xfId="47209"/>
    <cellStyle name="표준 5 2 3 5 3 2 2 3" xfId="18449"/>
    <cellStyle name="표준 5 2 3 5 3 2 2 4" xfId="22611"/>
    <cellStyle name="표준 5 2 3 5 3 2 2 5" xfId="26709"/>
    <cellStyle name="표준 5 2 3 5 3 2 2 6" xfId="34920"/>
    <cellStyle name="표준 5 2 3 5 3 2 2 7" xfId="43113"/>
    <cellStyle name="표준 5 2 3 5 3 2 3" xfId="8049"/>
    <cellStyle name="표준 5 2 3 5 3 2 3 2" xfId="28757"/>
    <cellStyle name="표준 5 2 3 5 3 2 3 3" xfId="36968"/>
    <cellStyle name="표준 5 2 3 5 3 2 3 4" xfId="45161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2"/>
    <cellStyle name="표준 5 2 3 5 3 2 9" xfId="41065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8"/>
    <cellStyle name="표준 5 2 3 5 3 3 2 2 4" xfId="47721"/>
    <cellStyle name="표준 5 2 3 5 3 3 2 3" xfId="18961"/>
    <cellStyle name="표준 5 2 3 5 3 3 2 4" xfId="23123"/>
    <cellStyle name="표준 5 2 3 5 3 3 2 5" xfId="27221"/>
    <cellStyle name="표준 5 2 3 5 3 3 2 6" xfId="35432"/>
    <cellStyle name="표준 5 2 3 5 3 3 2 7" xfId="43625"/>
    <cellStyle name="표준 5 2 3 5 3 3 3" xfId="8561"/>
    <cellStyle name="표준 5 2 3 5 3 3 3 2" xfId="29269"/>
    <cellStyle name="표준 5 2 3 5 3 3 3 3" xfId="37480"/>
    <cellStyle name="표준 5 2 3 5 3 3 3 4" xfId="45673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4"/>
    <cellStyle name="표준 5 2 3 5 3 3 9" xfId="41577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40"/>
    <cellStyle name="표준 5 2 3 5 3 4 2 2 4" xfId="48233"/>
    <cellStyle name="표준 5 2 3 5 3 4 2 3" xfId="19473"/>
    <cellStyle name="표준 5 2 3 5 3 4 2 4" xfId="23635"/>
    <cellStyle name="표준 5 2 3 5 3 4 2 5" xfId="27733"/>
    <cellStyle name="표준 5 2 3 5 3 4 2 6" xfId="35944"/>
    <cellStyle name="표준 5 2 3 5 3 4 2 7" xfId="44137"/>
    <cellStyle name="표준 5 2 3 5 3 4 3" xfId="9073"/>
    <cellStyle name="표준 5 2 3 5 3 4 3 2" xfId="29781"/>
    <cellStyle name="표준 5 2 3 5 3 4 3 3" xfId="37992"/>
    <cellStyle name="표준 5 2 3 5 3 4 3 4" xfId="46185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6"/>
    <cellStyle name="표준 5 2 3 5 3 4 9" xfId="42089"/>
    <cellStyle name="표준 5 2 3 5 3 5" xfId="9585"/>
    <cellStyle name="표준 5 2 3 5 3 5 2" xfId="13697"/>
    <cellStyle name="표준 5 2 3 5 3 5 2 2" xfId="30293"/>
    <cellStyle name="표준 5 2 3 5 3 5 2 3" xfId="38504"/>
    <cellStyle name="표준 5 2 3 5 3 5 2 4" xfId="46697"/>
    <cellStyle name="표준 5 2 3 5 3 5 3" xfId="17937"/>
    <cellStyle name="표준 5 2 3 5 3 5 4" xfId="22099"/>
    <cellStyle name="표준 5 2 3 5 3 5 5" xfId="26197"/>
    <cellStyle name="표준 5 2 3 5 3 5 6" xfId="34408"/>
    <cellStyle name="표준 5 2 3 5 3 5 7" xfId="42601"/>
    <cellStyle name="표준 5 2 3 5 3 6" xfId="7537"/>
    <cellStyle name="표준 5 2 3 5 3 6 2" xfId="28245"/>
    <cellStyle name="표준 5 2 3 5 3 6 3" xfId="36456"/>
    <cellStyle name="표준 5 2 3 5 3 6 4" xfId="44649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60"/>
    <cellStyle name="표준 5 2 3 5 4 2 2 4" xfId="46953"/>
    <cellStyle name="표준 5 2 3 5 4 2 3" xfId="18193"/>
    <cellStyle name="표준 5 2 3 5 4 2 4" xfId="22355"/>
    <cellStyle name="표준 5 2 3 5 4 2 5" xfId="26453"/>
    <cellStyle name="표준 5 2 3 5 4 2 6" xfId="34664"/>
    <cellStyle name="표준 5 2 3 5 4 2 7" xfId="42857"/>
    <cellStyle name="표준 5 2 3 5 4 3" xfId="7793"/>
    <cellStyle name="표준 5 2 3 5 4 3 2" xfId="28501"/>
    <cellStyle name="표준 5 2 3 5 4 3 3" xfId="36712"/>
    <cellStyle name="표준 5 2 3 5 4 3 4" xfId="44905"/>
    <cellStyle name="표준 5 2 3 5 4 4" xfId="11905"/>
    <cellStyle name="표준 5 2 3 5 4 5" xfId="16145"/>
    <cellStyle name="표준 5 2 3 5 4 6" xfId="20307"/>
    <cellStyle name="표준 5 2 3 5 4 7" xfId="24405"/>
    <cellStyle name="표준 5 2 3 5 4 8" xfId="32616"/>
    <cellStyle name="표준 5 2 3 5 4 9" xfId="40809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2"/>
    <cellStyle name="표준 5 2 3 5 5 2 2 4" xfId="47465"/>
    <cellStyle name="표준 5 2 3 5 5 2 3" xfId="18705"/>
    <cellStyle name="표준 5 2 3 5 5 2 4" xfId="22867"/>
    <cellStyle name="표준 5 2 3 5 5 2 5" xfId="26965"/>
    <cellStyle name="표준 5 2 3 5 5 2 6" xfId="35176"/>
    <cellStyle name="표준 5 2 3 5 5 2 7" xfId="43369"/>
    <cellStyle name="표준 5 2 3 5 5 3" xfId="8305"/>
    <cellStyle name="표준 5 2 3 5 5 3 2" xfId="29013"/>
    <cellStyle name="표준 5 2 3 5 5 3 3" xfId="37224"/>
    <cellStyle name="표준 5 2 3 5 5 3 4" xfId="45417"/>
    <cellStyle name="표준 5 2 3 5 5 4" xfId="12417"/>
    <cellStyle name="표준 5 2 3 5 5 5" xfId="16657"/>
    <cellStyle name="표준 5 2 3 5 5 6" xfId="20819"/>
    <cellStyle name="표준 5 2 3 5 5 7" xfId="24917"/>
    <cellStyle name="표준 5 2 3 5 5 8" xfId="33128"/>
    <cellStyle name="표준 5 2 3 5 5 9" xfId="41321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4"/>
    <cellStyle name="표준 5 2 3 5 6 2 2 4" xfId="47977"/>
    <cellStyle name="표준 5 2 3 5 6 2 3" xfId="19217"/>
    <cellStyle name="표준 5 2 3 5 6 2 4" xfId="23379"/>
    <cellStyle name="표준 5 2 3 5 6 2 5" xfId="27477"/>
    <cellStyle name="표준 5 2 3 5 6 2 6" xfId="35688"/>
    <cellStyle name="표준 5 2 3 5 6 2 7" xfId="43881"/>
    <cellStyle name="표준 5 2 3 5 6 3" xfId="8817"/>
    <cellStyle name="표준 5 2 3 5 6 3 2" xfId="29525"/>
    <cellStyle name="표준 5 2 3 5 6 3 3" xfId="37736"/>
    <cellStyle name="표준 5 2 3 5 6 3 4" xfId="45929"/>
    <cellStyle name="표준 5 2 3 5 6 4" xfId="12929"/>
    <cellStyle name="표준 5 2 3 5 6 5" xfId="17169"/>
    <cellStyle name="표준 5 2 3 5 6 6" xfId="21331"/>
    <cellStyle name="표준 5 2 3 5 6 7" xfId="25429"/>
    <cellStyle name="표준 5 2 3 5 6 8" xfId="33640"/>
    <cellStyle name="표준 5 2 3 5 6 9" xfId="41833"/>
    <cellStyle name="표준 5 2 3 5 7" xfId="7022"/>
    <cellStyle name="표준 5 2 3 5 7 2" xfId="9329"/>
    <cellStyle name="표준 5 2 3 5 7 2 2" xfId="30037"/>
    <cellStyle name="표준 5 2 3 5 7 2 3" xfId="38248"/>
    <cellStyle name="표준 5 2 3 5 7 2 4" xfId="46441"/>
    <cellStyle name="표준 5 2 3 5 7 3" xfId="13441"/>
    <cellStyle name="표준 5 2 3 5 7 4" xfId="17681"/>
    <cellStyle name="표준 5 2 3 5 7 5" xfId="21843"/>
    <cellStyle name="표준 5 2 3 5 7 6" xfId="25941"/>
    <cellStyle name="표준 5 2 3 5 7 7" xfId="34152"/>
    <cellStyle name="표준 5 2 3 5 7 8" xfId="42345"/>
    <cellStyle name="표준 5 2 3 5 8" xfId="7158"/>
    <cellStyle name="표준 5 2 3 5 8 2" xfId="27989"/>
    <cellStyle name="표준 5 2 3 5 8 3" xfId="36200"/>
    <cellStyle name="표준 5 2 3 5 8 4" xfId="44393"/>
    <cellStyle name="표준 5 2 3 5 9" xfId="7281"/>
    <cellStyle name="표준 5 2 3 6" xfId="489"/>
    <cellStyle name="표준 5 2 3 6 10" xfId="19859"/>
    <cellStyle name="표준 5 2 3 6 11" xfId="23957"/>
    <cellStyle name="표준 5 2 3 6 12" xfId="32168"/>
    <cellStyle name="표준 5 2 3 6 13" xfId="40361"/>
    <cellStyle name="표준 5 2 3 6 2" xfId="745"/>
    <cellStyle name="표준 5 2 3 6 2 10" xfId="24213"/>
    <cellStyle name="표준 5 2 3 6 2 11" xfId="32424"/>
    <cellStyle name="표준 5 2 3 6 2 12" xfId="40617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80"/>
    <cellStyle name="표준 5 2 3 6 2 2 2 2 4" xfId="47273"/>
    <cellStyle name="표준 5 2 3 6 2 2 2 3" xfId="18513"/>
    <cellStyle name="표준 5 2 3 6 2 2 2 4" xfId="22675"/>
    <cellStyle name="표준 5 2 3 6 2 2 2 5" xfId="26773"/>
    <cellStyle name="표준 5 2 3 6 2 2 2 6" xfId="34984"/>
    <cellStyle name="표준 5 2 3 6 2 2 2 7" xfId="43177"/>
    <cellStyle name="표준 5 2 3 6 2 2 3" xfId="8113"/>
    <cellStyle name="표준 5 2 3 6 2 2 3 2" xfId="28821"/>
    <cellStyle name="표준 5 2 3 6 2 2 3 3" xfId="37032"/>
    <cellStyle name="표준 5 2 3 6 2 2 3 4" xfId="45225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6"/>
    <cellStyle name="표준 5 2 3 6 2 2 9" xfId="41129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2"/>
    <cellStyle name="표준 5 2 3 6 2 3 2 2 4" xfId="47785"/>
    <cellStyle name="표준 5 2 3 6 2 3 2 3" xfId="19025"/>
    <cellStyle name="표준 5 2 3 6 2 3 2 4" xfId="23187"/>
    <cellStyle name="표준 5 2 3 6 2 3 2 5" xfId="27285"/>
    <cellStyle name="표준 5 2 3 6 2 3 2 6" xfId="35496"/>
    <cellStyle name="표준 5 2 3 6 2 3 2 7" xfId="43689"/>
    <cellStyle name="표준 5 2 3 6 2 3 3" xfId="8625"/>
    <cellStyle name="표준 5 2 3 6 2 3 3 2" xfId="29333"/>
    <cellStyle name="표준 5 2 3 6 2 3 3 3" xfId="37544"/>
    <cellStyle name="표준 5 2 3 6 2 3 3 4" xfId="45737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8"/>
    <cellStyle name="표준 5 2 3 6 2 3 9" xfId="41641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4"/>
    <cellStyle name="표준 5 2 3 6 2 4 2 2 4" xfId="48297"/>
    <cellStyle name="표준 5 2 3 6 2 4 2 3" xfId="19537"/>
    <cellStyle name="표준 5 2 3 6 2 4 2 4" xfId="23699"/>
    <cellStyle name="표준 5 2 3 6 2 4 2 5" xfId="27797"/>
    <cellStyle name="표준 5 2 3 6 2 4 2 6" xfId="36008"/>
    <cellStyle name="표준 5 2 3 6 2 4 2 7" xfId="44201"/>
    <cellStyle name="표준 5 2 3 6 2 4 3" xfId="9137"/>
    <cellStyle name="표준 5 2 3 6 2 4 3 2" xfId="29845"/>
    <cellStyle name="표준 5 2 3 6 2 4 3 3" xfId="38056"/>
    <cellStyle name="표준 5 2 3 6 2 4 3 4" xfId="46249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60"/>
    <cellStyle name="표준 5 2 3 6 2 4 9" xfId="42153"/>
    <cellStyle name="표준 5 2 3 6 2 5" xfId="9649"/>
    <cellStyle name="표준 5 2 3 6 2 5 2" xfId="13761"/>
    <cellStyle name="표준 5 2 3 6 2 5 2 2" xfId="30357"/>
    <cellStyle name="표준 5 2 3 6 2 5 2 3" xfId="38568"/>
    <cellStyle name="표준 5 2 3 6 2 5 2 4" xfId="46761"/>
    <cellStyle name="표준 5 2 3 6 2 5 3" xfId="18001"/>
    <cellStyle name="표준 5 2 3 6 2 5 4" xfId="22163"/>
    <cellStyle name="표준 5 2 3 6 2 5 5" xfId="26261"/>
    <cellStyle name="표준 5 2 3 6 2 5 6" xfId="34472"/>
    <cellStyle name="표준 5 2 3 6 2 5 7" xfId="42665"/>
    <cellStyle name="표준 5 2 3 6 2 6" xfId="7601"/>
    <cellStyle name="표준 5 2 3 6 2 6 2" xfId="28309"/>
    <cellStyle name="표준 5 2 3 6 2 6 3" xfId="36520"/>
    <cellStyle name="표준 5 2 3 6 2 6 4" xfId="44713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4"/>
    <cellStyle name="표준 5 2 3 6 3 2 2 4" xfId="47017"/>
    <cellStyle name="표준 5 2 3 6 3 2 3" xfId="18257"/>
    <cellStyle name="표준 5 2 3 6 3 2 4" xfId="22419"/>
    <cellStyle name="표준 5 2 3 6 3 2 5" xfId="26517"/>
    <cellStyle name="표준 5 2 3 6 3 2 6" xfId="34728"/>
    <cellStyle name="표준 5 2 3 6 3 2 7" xfId="42921"/>
    <cellStyle name="표준 5 2 3 6 3 3" xfId="7857"/>
    <cellStyle name="표준 5 2 3 6 3 3 2" xfId="28565"/>
    <cellStyle name="표준 5 2 3 6 3 3 3" xfId="36776"/>
    <cellStyle name="표준 5 2 3 6 3 3 4" xfId="44969"/>
    <cellStyle name="표준 5 2 3 6 3 4" xfId="11969"/>
    <cellStyle name="표준 5 2 3 6 3 5" xfId="16209"/>
    <cellStyle name="표준 5 2 3 6 3 6" xfId="20371"/>
    <cellStyle name="표준 5 2 3 6 3 7" xfId="24469"/>
    <cellStyle name="표준 5 2 3 6 3 8" xfId="32680"/>
    <cellStyle name="표준 5 2 3 6 3 9" xfId="40873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6"/>
    <cellStyle name="표준 5 2 3 6 4 2 2 4" xfId="47529"/>
    <cellStyle name="표준 5 2 3 6 4 2 3" xfId="18769"/>
    <cellStyle name="표준 5 2 3 6 4 2 4" xfId="22931"/>
    <cellStyle name="표준 5 2 3 6 4 2 5" xfId="27029"/>
    <cellStyle name="표준 5 2 3 6 4 2 6" xfId="35240"/>
    <cellStyle name="표준 5 2 3 6 4 2 7" xfId="43433"/>
    <cellStyle name="표준 5 2 3 6 4 3" xfId="8369"/>
    <cellStyle name="표준 5 2 3 6 4 3 2" xfId="29077"/>
    <cellStyle name="표준 5 2 3 6 4 3 3" xfId="37288"/>
    <cellStyle name="표준 5 2 3 6 4 3 4" xfId="45481"/>
    <cellStyle name="표준 5 2 3 6 4 4" xfId="12481"/>
    <cellStyle name="표준 5 2 3 6 4 5" xfId="16721"/>
    <cellStyle name="표준 5 2 3 6 4 6" xfId="20883"/>
    <cellStyle name="표준 5 2 3 6 4 7" xfId="24981"/>
    <cellStyle name="표준 5 2 3 6 4 8" xfId="33192"/>
    <cellStyle name="표준 5 2 3 6 4 9" xfId="41385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8"/>
    <cellStyle name="표준 5 2 3 6 5 2 2 4" xfId="48041"/>
    <cellStyle name="표준 5 2 3 6 5 2 3" xfId="19281"/>
    <cellStyle name="표준 5 2 3 6 5 2 4" xfId="23443"/>
    <cellStyle name="표준 5 2 3 6 5 2 5" xfId="27541"/>
    <cellStyle name="표준 5 2 3 6 5 2 6" xfId="35752"/>
    <cellStyle name="표준 5 2 3 6 5 2 7" xfId="43945"/>
    <cellStyle name="표준 5 2 3 6 5 3" xfId="8881"/>
    <cellStyle name="표준 5 2 3 6 5 3 2" xfId="29589"/>
    <cellStyle name="표준 5 2 3 6 5 3 3" xfId="37800"/>
    <cellStyle name="표준 5 2 3 6 5 3 4" xfId="45993"/>
    <cellStyle name="표준 5 2 3 6 5 4" xfId="12993"/>
    <cellStyle name="표준 5 2 3 6 5 5" xfId="17233"/>
    <cellStyle name="표준 5 2 3 6 5 6" xfId="21395"/>
    <cellStyle name="표준 5 2 3 6 5 7" xfId="25493"/>
    <cellStyle name="표준 5 2 3 6 5 8" xfId="33704"/>
    <cellStyle name="표준 5 2 3 6 5 9" xfId="41897"/>
    <cellStyle name="표준 5 2 3 6 6" xfId="9393"/>
    <cellStyle name="표준 5 2 3 6 6 2" xfId="13505"/>
    <cellStyle name="표준 5 2 3 6 6 2 2" xfId="30101"/>
    <cellStyle name="표준 5 2 3 6 6 2 3" xfId="38312"/>
    <cellStyle name="표준 5 2 3 6 6 2 4" xfId="46505"/>
    <cellStyle name="표준 5 2 3 6 6 3" xfId="17745"/>
    <cellStyle name="표준 5 2 3 6 6 4" xfId="21907"/>
    <cellStyle name="표준 5 2 3 6 6 5" xfId="26005"/>
    <cellStyle name="표준 5 2 3 6 6 6" xfId="34216"/>
    <cellStyle name="표준 5 2 3 6 6 7" xfId="42409"/>
    <cellStyle name="표준 5 2 3 6 7" xfId="7345"/>
    <cellStyle name="표준 5 2 3 6 7 2" xfId="28053"/>
    <cellStyle name="표준 5 2 3 6 7 3" xfId="36264"/>
    <cellStyle name="표준 5 2 3 6 7 4" xfId="44457"/>
    <cellStyle name="표준 5 2 3 6 8" xfId="11457"/>
    <cellStyle name="표준 5 2 3 6 9" xfId="15697"/>
    <cellStyle name="표준 5 2 3 7" xfId="617"/>
    <cellStyle name="표준 5 2 3 7 10" xfId="24085"/>
    <cellStyle name="표준 5 2 3 7 11" xfId="32296"/>
    <cellStyle name="표준 5 2 3 7 12" xfId="40489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2"/>
    <cellStyle name="표준 5 2 3 7 2 2 2 4" xfId="47145"/>
    <cellStyle name="표준 5 2 3 7 2 2 3" xfId="18385"/>
    <cellStyle name="표준 5 2 3 7 2 2 4" xfId="22547"/>
    <cellStyle name="표준 5 2 3 7 2 2 5" xfId="26645"/>
    <cellStyle name="표준 5 2 3 7 2 2 6" xfId="34856"/>
    <cellStyle name="표준 5 2 3 7 2 2 7" xfId="43049"/>
    <cellStyle name="표준 5 2 3 7 2 3" xfId="7985"/>
    <cellStyle name="표준 5 2 3 7 2 3 2" xfId="28693"/>
    <cellStyle name="표준 5 2 3 7 2 3 3" xfId="36904"/>
    <cellStyle name="표준 5 2 3 7 2 3 4" xfId="45097"/>
    <cellStyle name="표준 5 2 3 7 2 4" xfId="12097"/>
    <cellStyle name="표준 5 2 3 7 2 5" xfId="16337"/>
    <cellStyle name="표준 5 2 3 7 2 6" xfId="20499"/>
    <cellStyle name="표준 5 2 3 7 2 7" xfId="24597"/>
    <cellStyle name="표준 5 2 3 7 2 8" xfId="32808"/>
    <cellStyle name="표준 5 2 3 7 2 9" xfId="41001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4"/>
    <cellStyle name="표준 5 2 3 7 3 2 2 4" xfId="47657"/>
    <cellStyle name="표준 5 2 3 7 3 2 3" xfId="18897"/>
    <cellStyle name="표준 5 2 3 7 3 2 4" xfId="23059"/>
    <cellStyle name="표준 5 2 3 7 3 2 5" xfId="27157"/>
    <cellStyle name="표준 5 2 3 7 3 2 6" xfId="35368"/>
    <cellStyle name="표준 5 2 3 7 3 2 7" xfId="43561"/>
    <cellStyle name="표준 5 2 3 7 3 3" xfId="8497"/>
    <cellStyle name="표준 5 2 3 7 3 3 2" xfId="29205"/>
    <cellStyle name="표준 5 2 3 7 3 3 3" xfId="37416"/>
    <cellStyle name="표준 5 2 3 7 3 3 4" xfId="45609"/>
    <cellStyle name="표준 5 2 3 7 3 4" xfId="12609"/>
    <cellStyle name="표준 5 2 3 7 3 5" xfId="16849"/>
    <cellStyle name="표준 5 2 3 7 3 6" xfId="21011"/>
    <cellStyle name="표준 5 2 3 7 3 7" xfId="25109"/>
    <cellStyle name="표준 5 2 3 7 3 8" xfId="33320"/>
    <cellStyle name="표준 5 2 3 7 3 9" xfId="41513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6"/>
    <cellStyle name="표준 5 2 3 7 4 2 2 4" xfId="48169"/>
    <cellStyle name="표준 5 2 3 7 4 2 3" xfId="19409"/>
    <cellStyle name="표준 5 2 3 7 4 2 4" xfId="23571"/>
    <cellStyle name="표준 5 2 3 7 4 2 5" xfId="27669"/>
    <cellStyle name="표준 5 2 3 7 4 2 6" xfId="35880"/>
    <cellStyle name="표준 5 2 3 7 4 2 7" xfId="44073"/>
    <cellStyle name="표준 5 2 3 7 4 3" xfId="9009"/>
    <cellStyle name="표준 5 2 3 7 4 3 2" xfId="29717"/>
    <cellStyle name="표준 5 2 3 7 4 3 3" xfId="37928"/>
    <cellStyle name="표준 5 2 3 7 4 3 4" xfId="46121"/>
    <cellStyle name="표준 5 2 3 7 4 4" xfId="13121"/>
    <cellStyle name="표준 5 2 3 7 4 5" xfId="17361"/>
    <cellStyle name="표준 5 2 3 7 4 6" xfId="21523"/>
    <cellStyle name="표준 5 2 3 7 4 7" xfId="25621"/>
    <cellStyle name="표준 5 2 3 7 4 8" xfId="33832"/>
    <cellStyle name="표준 5 2 3 7 4 9" xfId="42025"/>
    <cellStyle name="표준 5 2 3 7 5" xfId="9521"/>
    <cellStyle name="표준 5 2 3 7 5 2" xfId="13633"/>
    <cellStyle name="표준 5 2 3 7 5 2 2" xfId="30229"/>
    <cellStyle name="표준 5 2 3 7 5 2 3" xfId="38440"/>
    <cellStyle name="표준 5 2 3 7 5 2 4" xfId="46633"/>
    <cellStyle name="표준 5 2 3 7 5 3" xfId="17873"/>
    <cellStyle name="표준 5 2 3 7 5 4" xfId="22035"/>
    <cellStyle name="표준 5 2 3 7 5 5" xfId="26133"/>
    <cellStyle name="표준 5 2 3 7 5 6" xfId="34344"/>
    <cellStyle name="표준 5 2 3 7 5 7" xfId="42537"/>
    <cellStyle name="표준 5 2 3 7 6" xfId="7473"/>
    <cellStyle name="표준 5 2 3 7 6 2" xfId="28181"/>
    <cellStyle name="표준 5 2 3 7 6 3" xfId="36392"/>
    <cellStyle name="표준 5 2 3 7 6 4" xfId="44585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6"/>
    <cellStyle name="표준 5 2 3 8 2 2 4" xfId="46889"/>
    <cellStyle name="표준 5 2 3 8 2 3" xfId="18129"/>
    <cellStyle name="표준 5 2 3 8 2 4" xfId="22291"/>
    <cellStyle name="표준 5 2 3 8 2 5" xfId="26389"/>
    <cellStyle name="표준 5 2 3 8 2 6" xfId="34600"/>
    <cellStyle name="표준 5 2 3 8 2 7" xfId="42793"/>
    <cellStyle name="표준 5 2 3 8 3" xfId="7729"/>
    <cellStyle name="표준 5 2 3 8 3 2" xfId="28437"/>
    <cellStyle name="표준 5 2 3 8 3 3" xfId="36648"/>
    <cellStyle name="표준 5 2 3 8 3 4" xfId="44841"/>
    <cellStyle name="표준 5 2 3 8 4" xfId="11841"/>
    <cellStyle name="표준 5 2 3 8 5" xfId="16081"/>
    <cellStyle name="표준 5 2 3 8 6" xfId="20243"/>
    <cellStyle name="표준 5 2 3 8 7" xfId="24341"/>
    <cellStyle name="표준 5 2 3 8 8" xfId="32552"/>
    <cellStyle name="표준 5 2 3 8 9" xfId="40745"/>
    <cellStyle name="표준 5 2 3 9" xfId="1385"/>
    <cellStyle name="표준 5 2 3 9 2" xfId="10289"/>
    <cellStyle name="표준 5 2 3 9 2 2" xfId="14401"/>
    <cellStyle name="표준 5 2 3 9 2 2 2" xfId="30997"/>
    <cellStyle name="표준 5 2 3 9 2 2 3" xfId="39208"/>
    <cellStyle name="표준 5 2 3 9 2 2 4" xfId="47401"/>
    <cellStyle name="표준 5 2 3 9 2 3" xfId="18641"/>
    <cellStyle name="표준 5 2 3 9 2 4" xfId="22803"/>
    <cellStyle name="표준 5 2 3 9 2 5" xfId="26901"/>
    <cellStyle name="표준 5 2 3 9 2 6" xfId="35112"/>
    <cellStyle name="표준 5 2 3 9 2 7" xfId="43305"/>
    <cellStyle name="표준 5 2 3 9 3" xfId="8241"/>
    <cellStyle name="표준 5 2 3 9 3 2" xfId="28949"/>
    <cellStyle name="표준 5 2 3 9 3 3" xfId="37160"/>
    <cellStyle name="표준 5 2 3 9 3 4" xfId="45353"/>
    <cellStyle name="표준 5 2 3 9 4" xfId="12353"/>
    <cellStyle name="표준 5 2 3 9 5" xfId="16593"/>
    <cellStyle name="표준 5 2 3 9 6" xfId="20755"/>
    <cellStyle name="표준 5 2 3 9 7" xfId="24853"/>
    <cellStyle name="표준 5 2 3 9 8" xfId="33064"/>
    <cellStyle name="표준 5 2 3 9 9" xfId="41257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9"/>
    <cellStyle name="표준 5 2 36" xfId="32036"/>
    <cellStyle name="표준 5 2 37" xfId="40228"/>
    <cellStyle name="표준 5 2 4" xfId="72"/>
    <cellStyle name="표준 5 2 4 10" xfId="4398"/>
    <cellStyle name="표준 5 2 4 10 2" xfId="9269"/>
    <cellStyle name="표준 5 2 4 10 2 2" xfId="29977"/>
    <cellStyle name="표준 5 2 4 10 2 3" xfId="38188"/>
    <cellStyle name="표준 5 2 4 10 2 4" xfId="46381"/>
    <cellStyle name="표준 5 2 4 10 3" xfId="13381"/>
    <cellStyle name="표준 5 2 4 10 4" xfId="17621"/>
    <cellStyle name="표준 5 2 4 10 5" xfId="21783"/>
    <cellStyle name="표준 5 2 4 10 6" xfId="25881"/>
    <cellStyle name="표준 5 2 4 10 7" xfId="34092"/>
    <cellStyle name="표준 5 2 4 10 8" xfId="42285"/>
    <cellStyle name="표준 5 2 4 11" xfId="6956"/>
    <cellStyle name="표준 5 2 4 11 2" xfId="27929"/>
    <cellStyle name="표준 5 2 4 11 3" xfId="36140"/>
    <cellStyle name="표준 5 2 4 11 4" xfId="44333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6"/>
    <cellStyle name="표준 5 2 4 2 10 4" xfId="44349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60"/>
    <cellStyle name="표준 5 2 4 2 18" xfId="40253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2"/>
    <cellStyle name="표준 5 2 4 2 2 17" xfId="40285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6"/>
    <cellStyle name="표준 5 2 4 2 2 2 14" xfId="40349"/>
    <cellStyle name="표준 5 2 4 2 2 2 2" xfId="605"/>
    <cellStyle name="표준 5 2 4 2 2 2 2 10" xfId="19975"/>
    <cellStyle name="표준 5 2 4 2 2 2 2 11" xfId="24073"/>
    <cellStyle name="표준 5 2 4 2 2 2 2 12" xfId="32284"/>
    <cellStyle name="표준 5 2 4 2 2 2 2 13" xfId="40477"/>
    <cellStyle name="표준 5 2 4 2 2 2 2 2" xfId="861"/>
    <cellStyle name="표준 5 2 4 2 2 2 2 2 10" xfId="24329"/>
    <cellStyle name="표준 5 2 4 2 2 2 2 2 11" xfId="32540"/>
    <cellStyle name="표준 5 2 4 2 2 2 2 2 12" xfId="40733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6"/>
    <cellStyle name="표준 5 2 4 2 2 2 2 2 2 2 2 4" xfId="47389"/>
    <cellStyle name="표준 5 2 4 2 2 2 2 2 2 2 3" xfId="18629"/>
    <cellStyle name="표준 5 2 4 2 2 2 2 2 2 2 4" xfId="22791"/>
    <cellStyle name="표준 5 2 4 2 2 2 2 2 2 2 5" xfId="26889"/>
    <cellStyle name="표준 5 2 4 2 2 2 2 2 2 2 6" xfId="35100"/>
    <cellStyle name="표준 5 2 4 2 2 2 2 2 2 2 7" xfId="43293"/>
    <cellStyle name="표준 5 2 4 2 2 2 2 2 2 3" xfId="8229"/>
    <cellStyle name="표준 5 2 4 2 2 2 2 2 2 3 2" xfId="28937"/>
    <cellStyle name="표준 5 2 4 2 2 2 2 2 2 3 3" xfId="37148"/>
    <cellStyle name="표준 5 2 4 2 2 2 2 2 2 3 4" xfId="45341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2"/>
    <cellStyle name="표준 5 2 4 2 2 2 2 2 2 9" xfId="41245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8"/>
    <cellStyle name="표준 5 2 4 2 2 2 2 2 3 2 2 4" xfId="47901"/>
    <cellStyle name="표준 5 2 4 2 2 2 2 2 3 2 3" xfId="19141"/>
    <cellStyle name="표준 5 2 4 2 2 2 2 2 3 2 4" xfId="23303"/>
    <cellStyle name="표준 5 2 4 2 2 2 2 2 3 2 5" xfId="27401"/>
    <cellStyle name="표준 5 2 4 2 2 2 2 2 3 2 6" xfId="35612"/>
    <cellStyle name="표준 5 2 4 2 2 2 2 2 3 2 7" xfId="43805"/>
    <cellStyle name="표준 5 2 4 2 2 2 2 2 3 3" xfId="8741"/>
    <cellStyle name="표준 5 2 4 2 2 2 2 2 3 3 2" xfId="29449"/>
    <cellStyle name="표준 5 2 4 2 2 2 2 2 3 3 3" xfId="37660"/>
    <cellStyle name="표준 5 2 4 2 2 2 2 2 3 3 4" xfId="45853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4"/>
    <cellStyle name="표준 5 2 4 2 2 2 2 2 3 9" xfId="41757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20"/>
    <cellStyle name="표준 5 2 4 2 2 2 2 2 4 2 2 4" xfId="48413"/>
    <cellStyle name="표준 5 2 4 2 2 2 2 2 4 2 3" xfId="19653"/>
    <cellStyle name="표준 5 2 4 2 2 2 2 2 4 2 4" xfId="23815"/>
    <cellStyle name="표준 5 2 4 2 2 2 2 2 4 2 5" xfId="27913"/>
    <cellStyle name="표준 5 2 4 2 2 2 2 2 4 2 6" xfId="36124"/>
    <cellStyle name="표준 5 2 4 2 2 2 2 2 4 2 7" xfId="44317"/>
    <cellStyle name="표준 5 2 4 2 2 2 2 2 4 3" xfId="9253"/>
    <cellStyle name="표준 5 2 4 2 2 2 2 2 4 3 2" xfId="29961"/>
    <cellStyle name="표준 5 2 4 2 2 2 2 2 4 3 3" xfId="38172"/>
    <cellStyle name="표준 5 2 4 2 2 2 2 2 4 3 4" xfId="46365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6"/>
    <cellStyle name="표준 5 2 4 2 2 2 2 2 4 9" xfId="42269"/>
    <cellStyle name="표준 5 2 4 2 2 2 2 2 5" xfId="9765"/>
    <cellStyle name="표준 5 2 4 2 2 2 2 2 5 2" xfId="13877"/>
    <cellStyle name="표준 5 2 4 2 2 2 2 2 5 2 2" xfId="30473"/>
    <cellStyle name="표준 5 2 4 2 2 2 2 2 5 2 3" xfId="38684"/>
    <cellStyle name="표준 5 2 4 2 2 2 2 2 5 2 4" xfId="46877"/>
    <cellStyle name="표준 5 2 4 2 2 2 2 2 5 3" xfId="18117"/>
    <cellStyle name="표준 5 2 4 2 2 2 2 2 5 4" xfId="22279"/>
    <cellStyle name="표준 5 2 4 2 2 2 2 2 5 5" xfId="26377"/>
    <cellStyle name="표준 5 2 4 2 2 2 2 2 5 6" xfId="34588"/>
    <cellStyle name="표준 5 2 4 2 2 2 2 2 5 7" xfId="42781"/>
    <cellStyle name="표준 5 2 4 2 2 2 2 2 6" xfId="7717"/>
    <cellStyle name="표준 5 2 4 2 2 2 2 2 6 2" xfId="28425"/>
    <cellStyle name="표준 5 2 4 2 2 2 2 2 6 3" xfId="36636"/>
    <cellStyle name="표준 5 2 4 2 2 2 2 2 6 4" xfId="44829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40"/>
    <cellStyle name="표준 5 2 4 2 2 2 2 3 2 2 4" xfId="47133"/>
    <cellStyle name="표준 5 2 4 2 2 2 2 3 2 3" xfId="18373"/>
    <cellStyle name="표준 5 2 4 2 2 2 2 3 2 4" xfId="22535"/>
    <cellStyle name="표준 5 2 4 2 2 2 2 3 2 5" xfId="26633"/>
    <cellStyle name="표준 5 2 4 2 2 2 2 3 2 6" xfId="34844"/>
    <cellStyle name="표준 5 2 4 2 2 2 2 3 2 7" xfId="43037"/>
    <cellStyle name="표준 5 2 4 2 2 2 2 3 3" xfId="7973"/>
    <cellStyle name="표준 5 2 4 2 2 2 2 3 3 2" xfId="28681"/>
    <cellStyle name="표준 5 2 4 2 2 2 2 3 3 3" xfId="36892"/>
    <cellStyle name="표준 5 2 4 2 2 2 2 3 3 4" xfId="45085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6"/>
    <cellStyle name="표준 5 2 4 2 2 2 2 3 9" xfId="40989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2"/>
    <cellStyle name="표준 5 2 4 2 2 2 2 4 2 2 4" xfId="47645"/>
    <cellStyle name="표준 5 2 4 2 2 2 2 4 2 3" xfId="18885"/>
    <cellStyle name="표준 5 2 4 2 2 2 2 4 2 4" xfId="23047"/>
    <cellStyle name="표준 5 2 4 2 2 2 2 4 2 5" xfId="27145"/>
    <cellStyle name="표준 5 2 4 2 2 2 2 4 2 6" xfId="35356"/>
    <cellStyle name="표준 5 2 4 2 2 2 2 4 2 7" xfId="43549"/>
    <cellStyle name="표준 5 2 4 2 2 2 2 4 3" xfId="8485"/>
    <cellStyle name="표준 5 2 4 2 2 2 2 4 3 2" xfId="29193"/>
    <cellStyle name="표준 5 2 4 2 2 2 2 4 3 3" xfId="37404"/>
    <cellStyle name="표준 5 2 4 2 2 2 2 4 3 4" xfId="45597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8"/>
    <cellStyle name="표준 5 2 4 2 2 2 2 4 9" xfId="41501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4"/>
    <cellStyle name="표준 5 2 4 2 2 2 2 5 2 2 4" xfId="48157"/>
    <cellStyle name="표준 5 2 4 2 2 2 2 5 2 3" xfId="19397"/>
    <cellStyle name="표준 5 2 4 2 2 2 2 5 2 4" xfId="23559"/>
    <cellStyle name="표준 5 2 4 2 2 2 2 5 2 5" xfId="27657"/>
    <cellStyle name="표준 5 2 4 2 2 2 2 5 2 6" xfId="35868"/>
    <cellStyle name="표준 5 2 4 2 2 2 2 5 2 7" xfId="44061"/>
    <cellStyle name="표준 5 2 4 2 2 2 2 5 3" xfId="8997"/>
    <cellStyle name="표준 5 2 4 2 2 2 2 5 3 2" xfId="29705"/>
    <cellStyle name="표준 5 2 4 2 2 2 2 5 3 3" xfId="37916"/>
    <cellStyle name="표준 5 2 4 2 2 2 2 5 3 4" xfId="46109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20"/>
    <cellStyle name="표준 5 2 4 2 2 2 2 5 9" xfId="42013"/>
    <cellStyle name="표준 5 2 4 2 2 2 2 6" xfId="9509"/>
    <cellStyle name="표준 5 2 4 2 2 2 2 6 2" xfId="13621"/>
    <cellStyle name="표준 5 2 4 2 2 2 2 6 2 2" xfId="30217"/>
    <cellStyle name="표준 5 2 4 2 2 2 2 6 2 3" xfId="38428"/>
    <cellStyle name="표준 5 2 4 2 2 2 2 6 2 4" xfId="46621"/>
    <cellStyle name="표준 5 2 4 2 2 2 2 6 3" xfId="17861"/>
    <cellStyle name="표준 5 2 4 2 2 2 2 6 4" xfId="22023"/>
    <cellStyle name="표준 5 2 4 2 2 2 2 6 5" xfId="26121"/>
    <cellStyle name="표준 5 2 4 2 2 2 2 6 6" xfId="34332"/>
    <cellStyle name="표준 5 2 4 2 2 2 2 6 7" xfId="42525"/>
    <cellStyle name="표준 5 2 4 2 2 2 2 7" xfId="7461"/>
    <cellStyle name="표준 5 2 4 2 2 2 2 7 2" xfId="28169"/>
    <cellStyle name="표준 5 2 4 2 2 2 2 7 3" xfId="36380"/>
    <cellStyle name="표준 5 2 4 2 2 2 2 7 4" xfId="44573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2"/>
    <cellStyle name="표준 5 2 4 2 2 2 3 12" xfId="40605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8"/>
    <cellStyle name="표준 5 2 4 2 2 2 3 2 2 2 4" xfId="47261"/>
    <cellStyle name="표준 5 2 4 2 2 2 3 2 2 3" xfId="18501"/>
    <cellStyle name="표준 5 2 4 2 2 2 3 2 2 4" xfId="22663"/>
    <cellStyle name="표준 5 2 4 2 2 2 3 2 2 5" xfId="26761"/>
    <cellStyle name="표준 5 2 4 2 2 2 3 2 2 6" xfId="34972"/>
    <cellStyle name="표준 5 2 4 2 2 2 3 2 2 7" xfId="43165"/>
    <cellStyle name="표준 5 2 4 2 2 2 3 2 3" xfId="8101"/>
    <cellStyle name="표준 5 2 4 2 2 2 3 2 3 2" xfId="28809"/>
    <cellStyle name="표준 5 2 4 2 2 2 3 2 3 3" xfId="37020"/>
    <cellStyle name="표준 5 2 4 2 2 2 3 2 3 4" xfId="45213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4"/>
    <cellStyle name="표준 5 2 4 2 2 2 3 2 9" xfId="41117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80"/>
    <cellStyle name="표준 5 2 4 2 2 2 3 3 2 2 4" xfId="47773"/>
    <cellStyle name="표준 5 2 4 2 2 2 3 3 2 3" xfId="19013"/>
    <cellStyle name="표준 5 2 4 2 2 2 3 3 2 4" xfId="23175"/>
    <cellStyle name="표준 5 2 4 2 2 2 3 3 2 5" xfId="27273"/>
    <cellStyle name="표준 5 2 4 2 2 2 3 3 2 6" xfId="35484"/>
    <cellStyle name="표준 5 2 4 2 2 2 3 3 2 7" xfId="43677"/>
    <cellStyle name="표준 5 2 4 2 2 2 3 3 3" xfId="8613"/>
    <cellStyle name="표준 5 2 4 2 2 2 3 3 3 2" xfId="29321"/>
    <cellStyle name="표준 5 2 4 2 2 2 3 3 3 3" xfId="37532"/>
    <cellStyle name="표준 5 2 4 2 2 2 3 3 3 4" xfId="45725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6"/>
    <cellStyle name="표준 5 2 4 2 2 2 3 3 9" xfId="41629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2"/>
    <cellStyle name="표준 5 2 4 2 2 2 3 4 2 2 4" xfId="48285"/>
    <cellStyle name="표준 5 2 4 2 2 2 3 4 2 3" xfId="19525"/>
    <cellStyle name="표준 5 2 4 2 2 2 3 4 2 4" xfId="23687"/>
    <cellStyle name="표준 5 2 4 2 2 2 3 4 2 5" xfId="27785"/>
    <cellStyle name="표준 5 2 4 2 2 2 3 4 2 6" xfId="35996"/>
    <cellStyle name="표준 5 2 4 2 2 2 3 4 2 7" xfId="44189"/>
    <cellStyle name="표준 5 2 4 2 2 2 3 4 3" xfId="9125"/>
    <cellStyle name="표준 5 2 4 2 2 2 3 4 3 2" xfId="29833"/>
    <cellStyle name="표준 5 2 4 2 2 2 3 4 3 3" xfId="38044"/>
    <cellStyle name="표준 5 2 4 2 2 2 3 4 3 4" xfId="46237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8"/>
    <cellStyle name="표준 5 2 4 2 2 2 3 4 9" xfId="42141"/>
    <cellStyle name="표준 5 2 4 2 2 2 3 5" xfId="9637"/>
    <cellStyle name="표준 5 2 4 2 2 2 3 5 2" xfId="13749"/>
    <cellStyle name="표준 5 2 4 2 2 2 3 5 2 2" xfId="30345"/>
    <cellStyle name="표준 5 2 4 2 2 2 3 5 2 3" xfId="38556"/>
    <cellStyle name="표준 5 2 4 2 2 2 3 5 2 4" xfId="46749"/>
    <cellStyle name="표준 5 2 4 2 2 2 3 5 3" xfId="17989"/>
    <cellStyle name="표준 5 2 4 2 2 2 3 5 4" xfId="22151"/>
    <cellStyle name="표준 5 2 4 2 2 2 3 5 5" xfId="26249"/>
    <cellStyle name="표준 5 2 4 2 2 2 3 5 6" xfId="34460"/>
    <cellStyle name="표준 5 2 4 2 2 2 3 5 7" xfId="42653"/>
    <cellStyle name="표준 5 2 4 2 2 2 3 6" xfId="7589"/>
    <cellStyle name="표준 5 2 4 2 2 2 3 6 2" xfId="28297"/>
    <cellStyle name="표준 5 2 4 2 2 2 3 6 3" xfId="36508"/>
    <cellStyle name="표준 5 2 4 2 2 2 3 6 4" xfId="44701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2"/>
    <cellStyle name="표준 5 2 4 2 2 2 4 2 2 4" xfId="47005"/>
    <cellStyle name="표준 5 2 4 2 2 2 4 2 3" xfId="18245"/>
    <cellStyle name="표준 5 2 4 2 2 2 4 2 4" xfId="22407"/>
    <cellStyle name="표준 5 2 4 2 2 2 4 2 5" xfId="26505"/>
    <cellStyle name="표준 5 2 4 2 2 2 4 2 6" xfId="34716"/>
    <cellStyle name="표준 5 2 4 2 2 2 4 2 7" xfId="42909"/>
    <cellStyle name="표준 5 2 4 2 2 2 4 3" xfId="7845"/>
    <cellStyle name="표준 5 2 4 2 2 2 4 3 2" xfId="28553"/>
    <cellStyle name="표준 5 2 4 2 2 2 4 3 3" xfId="36764"/>
    <cellStyle name="표준 5 2 4 2 2 2 4 3 4" xfId="44957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8"/>
    <cellStyle name="표준 5 2 4 2 2 2 4 9" xfId="40861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4"/>
    <cellStyle name="표준 5 2 4 2 2 2 5 2 2 4" xfId="47517"/>
    <cellStyle name="표준 5 2 4 2 2 2 5 2 3" xfId="18757"/>
    <cellStyle name="표준 5 2 4 2 2 2 5 2 4" xfId="22919"/>
    <cellStyle name="표준 5 2 4 2 2 2 5 2 5" xfId="27017"/>
    <cellStyle name="표준 5 2 4 2 2 2 5 2 6" xfId="35228"/>
    <cellStyle name="표준 5 2 4 2 2 2 5 2 7" xfId="43421"/>
    <cellStyle name="표준 5 2 4 2 2 2 5 3" xfId="8357"/>
    <cellStyle name="표준 5 2 4 2 2 2 5 3 2" xfId="29065"/>
    <cellStyle name="표준 5 2 4 2 2 2 5 3 3" xfId="37276"/>
    <cellStyle name="표준 5 2 4 2 2 2 5 3 4" xfId="45469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80"/>
    <cellStyle name="표준 5 2 4 2 2 2 5 9" xfId="41373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6"/>
    <cellStyle name="표준 5 2 4 2 2 2 6 2 2 4" xfId="48029"/>
    <cellStyle name="표준 5 2 4 2 2 2 6 2 3" xfId="19269"/>
    <cellStyle name="표준 5 2 4 2 2 2 6 2 4" xfId="23431"/>
    <cellStyle name="표준 5 2 4 2 2 2 6 2 5" xfId="27529"/>
    <cellStyle name="표준 5 2 4 2 2 2 6 2 6" xfId="35740"/>
    <cellStyle name="표준 5 2 4 2 2 2 6 2 7" xfId="43933"/>
    <cellStyle name="표준 5 2 4 2 2 2 6 3" xfId="8869"/>
    <cellStyle name="표준 5 2 4 2 2 2 6 3 2" xfId="29577"/>
    <cellStyle name="표준 5 2 4 2 2 2 6 3 3" xfId="37788"/>
    <cellStyle name="표준 5 2 4 2 2 2 6 3 4" xfId="45981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2"/>
    <cellStyle name="표준 5 2 4 2 2 2 6 9" xfId="41885"/>
    <cellStyle name="표준 5 2 4 2 2 2 7" xfId="9381"/>
    <cellStyle name="표준 5 2 4 2 2 2 7 2" xfId="13493"/>
    <cellStyle name="표준 5 2 4 2 2 2 7 2 2" xfId="30089"/>
    <cellStyle name="표준 5 2 4 2 2 2 7 2 3" xfId="38300"/>
    <cellStyle name="표준 5 2 4 2 2 2 7 2 4" xfId="46493"/>
    <cellStyle name="표준 5 2 4 2 2 2 7 3" xfId="17733"/>
    <cellStyle name="표준 5 2 4 2 2 2 7 4" xfId="21895"/>
    <cellStyle name="표준 5 2 4 2 2 2 7 5" xfId="25993"/>
    <cellStyle name="표준 5 2 4 2 2 2 7 6" xfId="34204"/>
    <cellStyle name="표준 5 2 4 2 2 2 7 7" xfId="42397"/>
    <cellStyle name="표준 5 2 4 2 2 2 8" xfId="7333"/>
    <cellStyle name="표준 5 2 4 2 2 2 8 2" xfId="28041"/>
    <cellStyle name="표준 5 2 4 2 2 2 8 3" xfId="36252"/>
    <cellStyle name="표준 5 2 4 2 2 2 8 4" xfId="44445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20"/>
    <cellStyle name="표준 5 2 4 2 2 3 13" xfId="40413"/>
    <cellStyle name="표준 5 2 4 2 2 3 2" xfId="797"/>
    <cellStyle name="표준 5 2 4 2 2 3 2 10" xfId="24265"/>
    <cellStyle name="표준 5 2 4 2 2 3 2 11" xfId="32476"/>
    <cellStyle name="표준 5 2 4 2 2 3 2 12" xfId="40669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2"/>
    <cellStyle name="표준 5 2 4 2 2 3 2 2 2 2 4" xfId="47325"/>
    <cellStyle name="표준 5 2 4 2 2 3 2 2 2 3" xfId="18565"/>
    <cellStyle name="표준 5 2 4 2 2 3 2 2 2 4" xfId="22727"/>
    <cellStyle name="표준 5 2 4 2 2 3 2 2 2 5" xfId="26825"/>
    <cellStyle name="표준 5 2 4 2 2 3 2 2 2 6" xfId="35036"/>
    <cellStyle name="표준 5 2 4 2 2 3 2 2 2 7" xfId="43229"/>
    <cellStyle name="표준 5 2 4 2 2 3 2 2 3" xfId="8165"/>
    <cellStyle name="표준 5 2 4 2 2 3 2 2 3 2" xfId="28873"/>
    <cellStyle name="표준 5 2 4 2 2 3 2 2 3 3" xfId="37084"/>
    <cellStyle name="표준 5 2 4 2 2 3 2 2 3 4" xfId="45277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8"/>
    <cellStyle name="표준 5 2 4 2 2 3 2 2 9" xfId="41181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4"/>
    <cellStyle name="표준 5 2 4 2 2 3 2 3 2 2 4" xfId="47837"/>
    <cellStyle name="표준 5 2 4 2 2 3 2 3 2 3" xfId="19077"/>
    <cellStyle name="표준 5 2 4 2 2 3 2 3 2 4" xfId="23239"/>
    <cellStyle name="표준 5 2 4 2 2 3 2 3 2 5" xfId="27337"/>
    <cellStyle name="표준 5 2 4 2 2 3 2 3 2 6" xfId="35548"/>
    <cellStyle name="표준 5 2 4 2 2 3 2 3 2 7" xfId="43741"/>
    <cellStyle name="표준 5 2 4 2 2 3 2 3 3" xfId="8677"/>
    <cellStyle name="표준 5 2 4 2 2 3 2 3 3 2" xfId="29385"/>
    <cellStyle name="표준 5 2 4 2 2 3 2 3 3 3" xfId="37596"/>
    <cellStyle name="표준 5 2 4 2 2 3 2 3 3 4" xfId="45789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500"/>
    <cellStyle name="표준 5 2 4 2 2 3 2 3 9" xfId="41693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6"/>
    <cellStyle name="표준 5 2 4 2 2 3 2 4 2 2 4" xfId="48349"/>
    <cellStyle name="표준 5 2 4 2 2 3 2 4 2 3" xfId="19589"/>
    <cellStyle name="표준 5 2 4 2 2 3 2 4 2 4" xfId="23751"/>
    <cellStyle name="표준 5 2 4 2 2 3 2 4 2 5" xfId="27849"/>
    <cellStyle name="표준 5 2 4 2 2 3 2 4 2 6" xfId="36060"/>
    <cellStyle name="표준 5 2 4 2 2 3 2 4 2 7" xfId="44253"/>
    <cellStyle name="표준 5 2 4 2 2 3 2 4 3" xfId="9189"/>
    <cellStyle name="표준 5 2 4 2 2 3 2 4 3 2" xfId="29897"/>
    <cellStyle name="표준 5 2 4 2 2 3 2 4 3 3" xfId="38108"/>
    <cellStyle name="표준 5 2 4 2 2 3 2 4 3 4" xfId="46301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2"/>
    <cellStyle name="표준 5 2 4 2 2 3 2 4 9" xfId="42205"/>
    <cellStyle name="표준 5 2 4 2 2 3 2 5" xfId="9701"/>
    <cellStyle name="표준 5 2 4 2 2 3 2 5 2" xfId="13813"/>
    <cellStyle name="표준 5 2 4 2 2 3 2 5 2 2" xfId="30409"/>
    <cellStyle name="표준 5 2 4 2 2 3 2 5 2 3" xfId="38620"/>
    <cellStyle name="표준 5 2 4 2 2 3 2 5 2 4" xfId="46813"/>
    <cellStyle name="표준 5 2 4 2 2 3 2 5 3" xfId="18053"/>
    <cellStyle name="표준 5 2 4 2 2 3 2 5 4" xfId="22215"/>
    <cellStyle name="표준 5 2 4 2 2 3 2 5 5" xfId="26313"/>
    <cellStyle name="표준 5 2 4 2 2 3 2 5 6" xfId="34524"/>
    <cellStyle name="표준 5 2 4 2 2 3 2 5 7" xfId="42717"/>
    <cellStyle name="표준 5 2 4 2 2 3 2 6" xfId="7653"/>
    <cellStyle name="표준 5 2 4 2 2 3 2 6 2" xfId="28361"/>
    <cellStyle name="표준 5 2 4 2 2 3 2 6 3" xfId="36572"/>
    <cellStyle name="표준 5 2 4 2 2 3 2 6 4" xfId="44765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6"/>
    <cellStyle name="표준 5 2 4 2 2 3 3 2 2 4" xfId="47069"/>
    <cellStyle name="표준 5 2 4 2 2 3 3 2 3" xfId="18309"/>
    <cellStyle name="표준 5 2 4 2 2 3 3 2 4" xfId="22471"/>
    <cellStyle name="표준 5 2 4 2 2 3 3 2 5" xfId="26569"/>
    <cellStyle name="표준 5 2 4 2 2 3 3 2 6" xfId="34780"/>
    <cellStyle name="표준 5 2 4 2 2 3 3 2 7" xfId="42973"/>
    <cellStyle name="표준 5 2 4 2 2 3 3 3" xfId="7909"/>
    <cellStyle name="표준 5 2 4 2 2 3 3 3 2" xfId="28617"/>
    <cellStyle name="표준 5 2 4 2 2 3 3 3 3" xfId="36828"/>
    <cellStyle name="표준 5 2 4 2 2 3 3 3 4" xfId="45021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2"/>
    <cellStyle name="표준 5 2 4 2 2 3 3 9" xfId="40925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8"/>
    <cellStyle name="표준 5 2 4 2 2 3 4 2 2 4" xfId="47581"/>
    <cellStyle name="표준 5 2 4 2 2 3 4 2 3" xfId="18821"/>
    <cellStyle name="표준 5 2 4 2 2 3 4 2 4" xfId="22983"/>
    <cellStyle name="표준 5 2 4 2 2 3 4 2 5" xfId="27081"/>
    <cellStyle name="표준 5 2 4 2 2 3 4 2 6" xfId="35292"/>
    <cellStyle name="표준 5 2 4 2 2 3 4 2 7" xfId="43485"/>
    <cellStyle name="표준 5 2 4 2 2 3 4 3" xfId="8421"/>
    <cellStyle name="표준 5 2 4 2 2 3 4 3 2" xfId="29129"/>
    <cellStyle name="표준 5 2 4 2 2 3 4 3 3" xfId="37340"/>
    <cellStyle name="표준 5 2 4 2 2 3 4 3 4" xfId="45533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4"/>
    <cellStyle name="표준 5 2 4 2 2 3 4 9" xfId="41437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900"/>
    <cellStyle name="표준 5 2 4 2 2 3 5 2 2 4" xfId="48093"/>
    <cellStyle name="표준 5 2 4 2 2 3 5 2 3" xfId="19333"/>
    <cellStyle name="표준 5 2 4 2 2 3 5 2 4" xfId="23495"/>
    <cellStyle name="표준 5 2 4 2 2 3 5 2 5" xfId="27593"/>
    <cellStyle name="표준 5 2 4 2 2 3 5 2 6" xfId="35804"/>
    <cellStyle name="표준 5 2 4 2 2 3 5 2 7" xfId="43997"/>
    <cellStyle name="표준 5 2 4 2 2 3 5 3" xfId="8933"/>
    <cellStyle name="표준 5 2 4 2 2 3 5 3 2" xfId="29641"/>
    <cellStyle name="표준 5 2 4 2 2 3 5 3 3" xfId="37852"/>
    <cellStyle name="표준 5 2 4 2 2 3 5 3 4" xfId="46045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6"/>
    <cellStyle name="표준 5 2 4 2 2 3 5 9" xfId="41949"/>
    <cellStyle name="표준 5 2 4 2 2 3 6" xfId="9445"/>
    <cellStyle name="표준 5 2 4 2 2 3 6 2" xfId="13557"/>
    <cellStyle name="표준 5 2 4 2 2 3 6 2 2" xfId="30153"/>
    <cellStyle name="표준 5 2 4 2 2 3 6 2 3" xfId="38364"/>
    <cellStyle name="표준 5 2 4 2 2 3 6 2 4" xfId="46557"/>
    <cellStyle name="표준 5 2 4 2 2 3 6 3" xfId="17797"/>
    <cellStyle name="표준 5 2 4 2 2 3 6 4" xfId="21959"/>
    <cellStyle name="표준 5 2 4 2 2 3 6 5" xfId="26057"/>
    <cellStyle name="표준 5 2 4 2 2 3 6 6" xfId="34268"/>
    <cellStyle name="표준 5 2 4 2 2 3 6 7" xfId="42461"/>
    <cellStyle name="표준 5 2 4 2 2 3 7" xfId="7397"/>
    <cellStyle name="표준 5 2 4 2 2 3 7 2" xfId="28105"/>
    <cellStyle name="표준 5 2 4 2 2 3 7 3" xfId="36316"/>
    <cellStyle name="표준 5 2 4 2 2 3 7 4" xfId="44509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8"/>
    <cellStyle name="표준 5 2 4 2 2 4 12" xfId="40541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4"/>
    <cellStyle name="표준 5 2 4 2 2 4 2 2 2 4" xfId="47197"/>
    <cellStyle name="표준 5 2 4 2 2 4 2 2 3" xfId="18437"/>
    <cellStyle name="표준 5 2 4 2 2 4 2 2 4" xfId="22599"/>
    <cellStyle name="표준 5 2 4 2 2 4 2 2 5" xfId="26697"/>
    <cellStyle name="표준 5 2 4 2 2 4 2 2 6" xfId="34908"/>
    <cellStyle name="표준 5 2 4 2 2 4 2 2 7" xfId="43101"/>
    <cellStyle name="표준 5 2 4 2 2 4 2 3" xfId="8037"/>
    <cellStyle name="표준 5 2 4 2 2 4 2 3 2" xfId="28745"/>
    <cellStyle name="표준 5 2 4 2 2 4 2 3 3" xfId="36956"/>
    <cellStyle name="표준 5 2 4 2 2 4 2 3 4" xfId="45149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60"/>
    <cellStyle name="표준 5 2 4 2 2 4 2 9" xfId="41053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6"/>
    <cellStyle name="표준 5 2 4 2 2 4 3 2 2 4" xfId="47709"/>
    <cellStyle name="표준 5 2 4 2 2 4 3 2 3" xfId="18949"/>
    <cellStyle name="표준 5 2 4 2 2 4 3 2 4" xfId="23111"/>
    <cellStyle name="표준 5 2 4 2 2 4 3 2 5" xfId="27209"/>
    <cellStyle name="표준 5 2 4 2 2 4 3 2 6" xfId="35420"/>
    <cellStyle name="표준 5 2 4 2 2 4 3 2 7" xfId="43613"/>
    <cellStyle name="표준 5 2 4 2 2 4 3 3" xfId="8549"/>
    <cellStyle name="표준 5 2 4 2 2 4 3 3 2" xfId="29257"/>
    <cellStyle name="표준 5 2 4 2 2 4 3 3 3" xfId="37468"/>
    <cellStyle name="표준 5 2 4 2 2 4 3 3 4" xfId="45661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2"/>
    <cellStyle name="표준 5 2 4 2 2 4 3 9" xfId="41565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8"/>
    <cellStyle name="표준 5 2 4 2 2 4 4 2 2 4" xfId="48221"/>
    <cellStyle name="표준 5 2 4 2 2 4 4 2 3" xfId="19461"/>
    <cellStyle name="표준 5 2 4 2 2 4 4 2 4" xfId="23623"/>
    <cellStyle name="표준 5 2 4 2 2 4 4 2 5" xfId="27721"/>
    <cellStyle name="표준 5 2 4 2 2 4 4 2 6" xfId="35932"/>
    <cellStyle name="표준 5 2 4 2 2 4 4 2 7" xfId="44125"/>
    <cellStyle name="표준 5 2 4 2 2 4 4 3" xfId="9061"/>
    <cellStyle name="표준 5 2 4 2 2 4 4 3 2" xfId="29769"/>
    <cellStyle name="표준 5 2 4 2 2 4 4 3 3" xfId="37980"/>
    <cellStyle name="표준 5 2 4 2 2 4 4 3 4" xfId="46173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4"/>
    <cellStyle name="표준 5 2 4 2 2 4 4 9" xfId="42077"/>
    <cellStyle name="표준 5 2 4 2 2 4 5" xfId="9573"/>
    <cellStyle name="표준 5 2 4 2 2 4 5 2" xfId="13685"/>
    <cellStyle name="표준 5 2 4 2 2 4 5 2 2" xfId="30281"/>
    <cellStyle name="표준 5 2 4 2 2 4 5 2 3" xfId="38492"/>
    <cellStyle name="표준 5 2 4 2 2 4 5 2 4" xfId="46685"/>
    <cellStyle name="표준 5 2 4 2 2 4 5 3" xfId="17925"/>
    <cellStyle name="표준 5 2 4 2 2 4 5 4" xfId="22087"/>
    <cellStyle name="표준 5 2 4 2 2 4 5 5" xfId="26185"/>
    <cellStyle name="표준 5 2 4 2 2 4 5 6" xfId="34396"/>
    <cellStyle name="표준 5 2 4 2 2 4 5 7" xfId="42589"/>
    <cellStyle name="표준 5 2 4 2 2 4 6" xfId="7525"/>
    <cellStyle name="표준 5 2 4 2 2 4 6 2" xfId="28233"/>
    <cellStyle name="표준 5 2 4 2 2 4 6 3" xfId="36444"/>
    <cellStyle name="표준 5 2 4 2 2 4 6 4" xfId="44637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8"/>
    <cellStyle name="표준 5 2 4 2 2 5 2 2 4" xfId="46941"/>
    <cellStyle name="표준 5 2 4 2 2 5 2 3" xfId="18181"/>
    <cellStyle name="표준 5 2 4 2 2 5 2 4" xfId="22343"/>
    <cellStyle name="표준 5 2 4 2 2 5 2 5" xfId="26441"/>
    <cellStyle name="표준 5 2 4 2 2 5 2 6" xfId="34652"/>
    <cellStyle name="표준 5 2 4 2 2 5 2 7" xfId="42845"/>
    <cellStyle name="표준 5 2 4 2 2 5 3" xfId="7781"/>
    <cellStyle name="표준 5 2 4 2 2 5 3 2" xfId="28489"/>
    <cellStyle name="표준 5 2 4 2 2 5 3 3" xfId="36700"/>
    <cellStyle name="표준 5 2 4 2 2 5 3 4" xfId="44893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4"/>
    <cellStyle name="표준 5 2 4 2 2 5 9" xfId="40797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60"/>
    <cellStyle name="표준 5 2 4 2 2 6 2 2 4" xfId="47453"/>
    <cellStyle name="표준 5 2 4 2 2 6 2 3" xfId="18693"/>
    <cellStyle name="표준 5 2 4 2 2 6 2 4" xfId="22855"/>
    <cellStyle name="표준 5 2 4 2 2 6 2 5" xfId="26953"/>
    <cellStyle name="표준 5 2 4 2 2 6 2 6" xfId="35164"/>
    <cellStyle name="표준 5 2 4 2 2 6 2 7" xfId="43357"/>
    <cellStyle name="표준 5 2 4 2 2 6 3" xfId="8293"/>
    <cellStyle name="표준 5 2 4 2 2 6 3 2" xfId="29001"/>
    <cellStyle name="표준 5 2 4 2 2 6 3 3" xfId="37212"/>
    <cellStyle name="표준 5 2 4 2 2 6 3 4" xfId="45405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6"/>
    <cellStyle name="표준 5 2 4 2 2 6 9" xfId="41309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2"/>
    <cellStyle name="표준 5 2 4 2 2 7 2 2 4" xfId="47965"/>
    <cellStyle name="표준 5 2 4 2 2 7 2 3" xfId="19205"/>
    <cellStyle name="표준 5 2 4 2 2 7 2 4" xfId="23367"/>
    <cellStyle name="표준 5 2 4 2 2 7 2 5" xfId="27465"/>
    <cellStyle name="표준 5 2 4 2 2 7 2 6" xfId="35676"/>
    <cellStyle name="표준 5 2 4 2 2 7 2 7" xfId="43869"/>
    <cellStyle name="표준 5 2 4 2 2 7 3" xfId="8805"/>
    <cellStyle name="표준 5 2 4 2 2 7 3 2" xfId="29513"/>
    <cellStyle name="표준 5 2 4 2 2 7 3 3" xfId="37724"/>
    <cellStyle name="표준 5 2 4 2 2 7 3 4" xfId="45917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8"/>
    <cellStyle name="표준 5 2 4 2 2 7 9" xfId="41821"/>
    <cellStyle name="표준 5 2 4 2 2 8" xfId="7042"/>
    <cellStyle name="표준 5 2 4 2 2 8 2" xfId="9317"/>
    <cellStyle name="표준 5 2 4 2 2 8 2 2" xfId="30025"/>
    <cellStyle name="표준 5 2 4 2 2 8 2 3" xfId="38236"/>
    <cellStyle name="표준 5 2 4 2 2 8 2 4" xfId="46429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40"/>
    <cellStyle name="표준 5 2 4 2 2 8 8" xfId="42333"/>
    <cellStyle name="표준 5 2 4 2 2 9" xfId="7138"/>
    <cellStyle name="표준 5 2 4 2 2 9 2" xfId="27977"/>
    <cellStyle name="표준 5 2 4 2 2 9 3" xfId="36188"/>
    <cellStyle name="표준 5 2 4 2 2 9 4" xfId="44381"/>
    <cellStyle name="표준 5 2 4 2 3" xfId="445"/>
    <cellStyle name="표준 5 2 4 2 3 10" xfId="15653"/>
    <cellStyle name="표준 5 2 4 2 3 11" xfId="19815"/>
    <cellStyle name="표준 5 2 4 2 3 12" xfId="23913"/>
    <cellStyle name="표준 5 2 4 2 3 13" xfId="32124"/>
    <cellStyle name="표준 5 2 4 2 3 14" xfId="40317"/>
    <cellStyle name="표준 5 2 4 2 3 2" xfId="573"/>
    <cellStyle name="표준 5 2 4 2 3 2 10" xfId="19943"/>
    <cellStyle name="표준 5 2 4 2 3 2 11" xfId="24041"/>
    <cellStyle name="표준 5 2 4 2 3 2 12" xfId="32252"/>
    <cellStyle name="표준 5 2 4 2 3 2 13" xfId="40445"/>
    <cellStyle name="표준 5 2 4 2 3 2 2" xfId="829"/>
    <cellStyle name="표준 5 2 4 2 3 2 2 10" xfId="24297"/>
    <cellStyle name="표준 5 2 4 2 3 2 2 11" xfId="32508"/>
    <cellStyle name="표준 5 2 4 2 3 2 2 12" xfId="40701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4"/>
    <cellStyle name="표준 5 2 4 2 3 2 2 2 2 2 4" xfId="47357"/>
    <cellStyle name="표준 5 2 4 2 3 2 2 2 2 3" xfId="18597"/>
    <cellStyle name="표준 5 2 4 2 3 2 2 2 2 4" xfId="22759"/>
    <cellStyle name="표준 5 2 4 2 3 2 2 2 2 5" xfId="26857"/>
    <cellStyle name="표준 5 2 4 2 3 2 2 2 2 6" xfId="35068"/>
    <cellStyle name="표준 5 2 4 2 3 2 2 2 2 7" xfId="43261"/>
    <cellStyle name="표준 5 2 4 2 3 2 2 2 3" xfId="8197"/>
    <cellStyle name="표준 5 2 4 2 3 2 2 2 3 2" xfId="28905"/>
    <cellStyle name="표준 5 2 4 2 3 2 2 2 3 3" xfId="37116"/>
    <cellStyle name="표준 5 2 4 2 3 2 2 2 3 4" xfId="45309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20"/>
    <cellStyle name="표준 5 2 4 2 3 2 2 2 9" xfId="41213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6"/>
    <cellStyle name="표준 5 2 4 2 3 2 2 3 2 2 4" xfId="47869"/>
    <cellStyle name="표준 5 2 4 2 3 2 2 3 2 3" xfId="19109"/>
    <cellStyle name="표준 5 2 4 2 3 2 2 3 2 4" xfId="23271"/>
    <cellStyle name="표준 5 2 4 2 3 2 2 3 2 5" xfId="27369"/>
    <cellStyle name="표준 5 2 4 2 3 2 2 3 2 6" xfId="35580"/>
    <cellStyle name="표준 5 2 4 2 3 2 2 3 2 7" xfId="43773"/>
    <cellStyle name="표준 5 2 4 2 3 2 2 3 3" xfId="8709"/>
    <cellStyle name="표준 5 2 4 2 3 2 2 3 3 2" xfId="29417"/>
    <cellStyle name="표준 5 2 4 2 3 2 2 3 3 3" xfId="37628"/>
    <cellStyle name="표준 5 2 4 2 3 2 2 3 3 4" xfId="45821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2"/>
    <cellStyle name="표준 5 2 4 2 3 2 2 3 9" xfId="41725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8"/>
    <cellStyle name="표준 5 2 4 2 3 2 2 4 2 2 4" xfId="48381"/>
    <cellStyle name="표준 5 2 4 2 3 2 2 4 2 3" xfId="19621"/>
    <cellStyle name="표준 5 2 4 2 3 2 2 4 2 4" xfId="23783"/>
    <cellStyle name="표준 5 2 4 2 3 2 2 4 2 5" xfId="27881"/>
    <cellStyle name="표준 5 2 4 2 3 2 2 4 2 6" xfId="36092"/>
    <cellStyle name="표준 5 2 4 2 3 2 2 4 2 7" xfId="44285"/>
    <cellStyle name="표준 5 2 4 2 3 2 2 4 3" xfId="9221"/>
    <cellStyle name="표준 5 2 4 2 3 2 2 4 3 2" xfId="29929"/>
    <cellStyle name="표준 5 2 4 2 3 2 2 4 3 3" xfId="38140"/>
    <cellStyle name="표준 5 2 4 2 3 2 2 4 3 4" xfId="46333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4"/>
    <cellStyle name="표준 5 2 4 2 3 2 2 4 9" xfId="42237"/>
    <cellStyle name="표준 5 2 4 2 3 2 2 5" xfId="9733"/>
    <cellStyle name="표준 5 2 4 2 3 2 2 5 2" xfId="13845"/>
    <cellStyle name="표준 5 2 4 2 3 2 2 5 2 2" xfId="30441"/>
    <cellStyle name="표준 5 2 4 2 3 2 2 5 2 3" xfId="38652"/>
    <cellStyle name="표준 5 2 4 2 3 2 2 5 2 4" xfId="46845"/>
    <cellStyle name="표준 5 2 4 2 3 2 2 5 3" xfId="18085"/>
    <cellStyle name="표준 5 2 4 2 3 2 2 5 4" xfId="22247"/>
    <cellStyle name="표준 5 2 4 2 3 2 2 5 5" xfId="26345"/>
    <cellStyle name="표준 5 2 4 2 3 2 2 5 6" xfId="34556"/>
    <cellStyle name="표준 5 2 4 2 3 2 2 5 7" xfId="42749"/>
    <cellStyle name="표준 5 2 4 2 3 2 2 6" xfId="7685"/>
    <cellStyle name="표준 5 2 4 2 3 2 2 6 2" xfId="28393"/>
    <cellStyle name="표준 5 2 4 2 3 2 2 6 3" xfId="36604"/>
    <cellStyle name="표준 5 2 4 2 3 2 2 6 4" xfId="44797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8"/>
    <cellStyle name="표준 5 2 4 2 3 2 3 2 2 4" xfId="47101"/>
    <cellStyle name="표준 5 2 4 2 3 2 3 2 3" xfId="18341"/>
    <cellStyle name="표준 5 2 4 2 3 2 3 2 4" xfId="22503"/>
    <cellStyle name="표준 5 2 4 2 3 2 3 2 5" xfId="26601"/>
    <cellStyle name="표준 5 2 4 2 3 2 3 2 6" xfId="34812"/>
    <cellStyle name="표준 5 2 4 2 3 2 3 2 7" xfId="43005"/>
    <cellStyle name="표준 5 2 4 2 3 2 3 3" xfId="7941"/>
    <cellStyle name="표준 5 2 4 2 3 2 3 3 2" xfId="28649"/>
    <cellStyle name="표준 5 2 4 2 3 2 3 3 3" xfId="36860"/>
    <cellStyle name="표준 5 2 4 2 3 2 3 3 4" xfId="45053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4"/>
    <cellStyle name="표준 5 2 4 2 3 2 3 9" xfId="40957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20"/>
    <cellStyle name="표준 5 2 4 2 3 2 4 2 2 4" xfId="47613"/>
    <cellStyle name="표준 5 2 4 2 3 2 4 2 3" xfId="18853"/>
    <cellStyle name="표준 5 2 4 2 3 2 4 2 4" xfId="23015"/>
    <cellStyle name="표준 5 2 4 2 3 2 4 2 5" xfId="27113"/>
    <cellStyle name="표준 5 2 4 2 3 2 4 2 6" xfId="35324"/>
    <cellStyle name="표준 5 2 4 2 3 2 4 2 7" xfId="43517"/>
    <cellStyle name="표준 5 2 4 2 3 2 4 3" xfId="8453"/>
    <cellStyle name="표준 5 2 4 2 3 2 4 3 2" xfId="29161"/>
    <cellStyle name="표준 5 2 4 2 3 2 4 3 3" xfId="37372"/>
    <cellStyle name="표준 5 2 4 2 3 2 4 3 4" xfId="45565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6"/>
    <cellStyle name="표준 5 2 4 2 3 2 4 9" xfId="41469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2"/>
    <cellStyle name="표준 5 2 4 2 3 2 5 2 2 4" xfId="48125"/>
    <cellStyle name="표준 5 2 4 2 3 2 5 2 3" xfId="19365"/>
    <cellStyle name="표준 5 2 4 2 3 2 5 2 4" xfId="23527"/>
    <cellStyle name="표준 5 2 4 2 3 2 5 2 5" xfId="27625"/>
    <cellStyle name="표준 5 2 4 2 3 2 5 2 6" xfId="35836"/>
    <cellStyle name="표준 5 2 4 2 3 2 5 2 7" xfId="44029"/>
    <cellStyle name="표준 5 2 4 2 3 2 5 3" xfId="8965"/>
    <cellStyle name="표준 5 2 4 2 3 2 5 3 2" xfId="29673"/>
    <cellStyle name="표준 5 2 4 2 3 2 5 3 3" xfId="37884"/>
    <cellStyle name="표준 5 2 4 2 3 2 5 3 4" xfId="46077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8"/>
    <cellStyle name="표준 5 2 4 2 3 2 5 9" xfId="41981"/>
    <cellStyle name="표준 5 2 4 2 3 2 6" xfId="9477"/>
    <cellStyle name="표준 5 2 4 2 3 2 6 2" xfId="13589"/>
    <cellStyle name="표준 5 2 4 2 3 2 6 2 2" xfId="30185"/>
    <cellStyle name="표준 5 2 4 2 3 2 6 2 3" xfId="38396"/>
    <cellStyle name="표준 5 2 4 2 3 2 6 2 4" xfId="46589"/>
    <cellStyle name="표준 5 2 4 2 3 2 6 3" xfId="17829"/>
    <cellStyle name="표준 5 2 4 2 3 2 6 4" xfId="21991"/>
    <cellStyle name="표준 5 2 4 2 3 2 6 5" xfId="26089"/>
    <cellStyle name="표준 5 2 4 2 3 2 6 6" xfId="34300"/>
    <cellStyle name="표준 5 2 4 2 3 2 6 7" xfId="42493"/>
    <cellStyle name="표준 5 2 4 2 3 2 7" xfId="7429"/>
    <cellStyle name="표준 5 2 4 2 3 2 7 2" xfId="28137"/>
    <cellStyle name="표준 5 2 4 2 3 2 7 3" xfId="36348"/>
    <cellStyle name="표준 5 2 4 2 3 2 7 4" xfId="44541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80"/>
    <cellStyle name="표준 5 2 4 2 3 3 12" xfId="40573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6"/>
    <cellStyle name="표준 5 2 4 2 3 3 2 2 2 4" xfId="47229"/>
    <cellStyle name="표준 5 2 4 2 3 3 2 2 3" xfId="18469"/>
    <cellStyle name="표준 5 2 4 2 3 3 2 2 4" xfId="22631"/>
    <cellStyle name="표준 5 2 4 2 3 3 2 2 5" xfId="26729"/>
    <cellStyle name="표준 5 2 4 2 3 3 2 2 6" xfId="34940"/>
    <cellStyle name="표준 5 2 4 2 3 3 2 2 7" xfId="43133"/>
    <cellStyle name="표준 5 2 4 2 3 3 2 3" xfId="8069"/>
    <cellStyle name="표준 5 2 4 2 3 3 2 3 2" xfId="28777"/>
    <cellStyle name="표준 5 2 4 2 3 3 2 3 3" xfId="36988"/>
    <cellStyle name="표준 5 2 4 2 3 3 2 3 4" xfId="45181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2"/>
    <cellStyle name="표준 5 2 4 2 3 3 2 9" xfId="41085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8"/>
    <cellStyle name="표준 5 2 4 2 3 3 3 2 2 4" xfId="47741"/>
    <cellStyle name="표준 5 2 4 2 3 3 3 2 3" xfId="18981"/>
    <cellStyle name="표준 5 2 4 2 3 3 3 2 4" xfId="23143"/>
    <cellStyle name="표준 5 2 4 2 3 3 3 2 5" xfId="27241"/>
    <cellStyle name="표준 5 2 4 2 3 3 3 2 6" xfId="35452"/>
    <cellStyle name="표준 5 2 4 2 3 3 3 2 7" xfId="43645"/>
    <cellStyle name="표준 5 2 4 2 3 3 3 3" xfId="8581"/>
    <cellStyle name="표준 5 2 4 2 3 3 3 3 2" xfId="29289"/>
    <cellStyle name="표준 5 2 4 2 3 3 3 3 3" xfId="37500"/>
    <cellStyle name="표준 5 2 4 2 3 3 3 3 4" xfId="45693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4"/>
    <cellStyle name="표준 5 2 4 2 3 3 3 9" xfId="41597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60"/>
    <cellStyle name="표준 5 2 4 2 3 3 4 2 2 4" xfId="48253"/>
    <cellStyle name="표준 5 2 4 2 3 3 4 2 3" xfId="19493"/>
    <cellStyle name="표준 5 2 4 2 3 3 4 2 4" xfId="23655"/>
    <cellStyle name="표준 5 2 4 2 3 3 4 2 5" xfId="27753"/>
    <cellStyle name="표준 5 2 4 2 3 3 4 2 6" xfId="35964"/>
    <cellStyle name="표준 5 2 4 2 3 3 4 2 7" xfId="44157"/>
    <cellStyle name="표준 5 2 4 2 3 3 4 3" xfId="9093"/>
    <cellStyle name="표준 5 2 4 2 3 3 4 3 2" xfId="29801"/>
    <cellStyle name="표준 5 2 4 2 3 3 4 3 3" xfId="38012"/>
    <cellStyle name="표준 5 2 4 2 3 3 4 3 4" xfId="46205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6"/>
    <cellStyle name="표준 5 2 4 2 3 3 4 9" xfId="42109"/>
    <cellStyle name="표준 5 2 4 2 3 3 5" xfId="9605"/>
    <cellStyle name="표준 5 2 4 2 3 3 5 2" xfId="13717"/>
    <cellStyle name="표준 5 2 4 2 3 3 5 2 2" xfId="30313"/>
    <cellStyle name="표준 5 2 4 2 3 3 5 2 3" xfId="38524"/>
    <cellStyle name="표준 5 2 4 2 3 3 5 2 4" xfId="46717"/>
    <cellStyle name="표준 5 2 4 2 3 3 5 3" xfId="17957"/>
    <cellStyle name="표준 5 2 4 2 3 3 5 4" xfId="22119"/>
    <cellStyle name="표준 5 2 4 2 3 3 5 5" xfId="26217"/>
    <cellStyle name="표준 5 2 4 2 3 3 5 6" xfId="34428"/>
    <cellStyle name="표준 5 2 4 2 3 3 5 7" xfId="42621"/>
    <cellStyle name="표준 5 2 4 2 3 3 6" xfId="7557"/>
    <cellStyle name="표준 5 2 4 2 3 3 6 2" xfId="28265"/>
    <cellStyle name="표준 5 2 4 2 3 3 6 3" xfId="36476"/>
    <cellStyle name="표준 5 2 4 2 3 3 6 4" xfId="44669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80"/>
    <cellStyle name="표준 5 2 4 2 3 4 2 2 4" xfId="46973"/>
    <cellStyle name="표준 5 2 4 2 3 4 2 3" xfId="18213"/>
    <cellStyle name="표준 5 2 4 2 3 4 2 4" xfId="22375"/>
    <cellStyle name="표준 5 2 4 2 3 4 2 5" xfId="26473"/>
    <cellStyle name="표준 5 2 4 2 3 4 2 6" xfId="34684"/>
    <cellStyle name="표준 5 2 4 2 3 4 2 7" xfId="42877"/>
    <cellStyle name="표준 5 2 4 2 3 4 3" xfId="7813"/>
    <cellStyle name="표준 5 2 4 2 3 4 3 2" xfId="28521"/>
    <cellStyle name="표준 5 2 4 2 3 4 3 3" xfId="36732"/>
    <cellStyle name="표준 5 2 4 2 3 4 3 4" xfId="44925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6"/>
    <cellStyle name="표준 5 2 4 2 3 4 9" xfId="40829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2"/>
    <cellStyle name="표준 5 2 4 2 3 5 2 2 4" xfId="47485"/>
    <cellStyle name="표준 5 2 4 2 3 5 2 3" xfId="18725"/>
    <cellStyle name="표준 5 2 4 2 3 5 2 4" xfId="22887"/>
    <cellStyle name="표준 5 2 4 2 3 5 2 5" xfId="26985"/>
    <cellStyle name="표준 5 2 4 2 3 5 2 6" xfId="35196"/>
    <cellStyle name="표준 5 2 4 2 3 5 2 7" xfId="43389"/>
    <cellStyle name="표준 5 2 4 2 3 5 3" xfId="8325"/>
    <cellStyle name="표준 5 2 4 2 3 5 3 2" xfId="29033"/>
    <cellStyle name="표준 5 2 4 2 3 5 3 3" xfId="37244"/>
    <cellStyle name="표준 5 2 4 2 3 5 3 4" xfId="45437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8"/>
    <cellStyle name="표준 5 2 4 2 3 5 9" xfId="41341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4"/>
    <cellStyle name="표준 5 2 4 2 3 6 2 2 4" xfId="47997"/>
    <cellStyle name="표준 5 2 4 2 3 6 2 3" xfId="19237"/>
    <cellStyle name="표준 5 2 4 2 3 6 2 4" xfId="23399"/>
    <cellStyle name="표준 5 2 4 2 3 6 2 5" xfId="27497"/>
    <cellStyle name="표준 5 2 4 2 3 6 2 6" xfId="35708"/>
    <cellStyle name="표준 5 2 4 2 3 6 2 7" xfId="43901"/>
    <cellStyle name="표준 5 2 4 2 3 6 3" xfId="8837"/>
    <cellStyle name="표준 5 2 4 2 3 6 3 2" xfId="29545"/>
    <cellStyle name="표준 5 2 4 2 3 6 3 3" xfId="37756"/>
    <cellStyle name="표준 5 2 4 2 3 6 3 4" xfId="45949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60"/>
    <cellStyle name="표준 5 2 4 2 3 6 9" xfId="41853"/>
    <cellStyle name="표준 5 2 4 2 3 7" xfId="9349"/>
    <cellStyle name="표준 5 2 4 2 3 7 2" xfId="13461"/>
    <cellStyle name="표준 5 2 4 2 3 7 2 2" xfId="30057"/>
    <cellStyle name="표준 5 2 4 2 3 7 2 3" xfId="38268"/>
    <cellStyle name="표준 5 2 4 2 3 7 2 4" xfId="46461"/>
    <cellStyle name="표준 5 2 4 2 3 7 3" xfId="17701"/>
    <cellStyle name="표준 5 2 4 2 3 7 4" xfId="21863"/>
    <cellStyle name="표준 5 2 4 2 3 7 5" xfId="25961"/>
    <cellStyle name="표준 5 2 4 2 3 7 6" xfId="34172"/>
    <cellStyle name="표준 5 2 4 2 3 7 7" xfId="42365"/>
    <cellStyle name="표준 5 2 4 2 3 8" xfId="7301"/>
    <cellStyle name="표준 5 2 4 2 3 8 2" xfId="28009"/>
    <cellStyle name="표준 5 2 4 2 3 8 3" xfId="36220"/>
    <cellStyle name="표준 5 2 4 2 3 8 4" xfId="44413"/>
    <cellStyle name="표준 5 2 4 2 3 9" xfId="11413"/>
    <cellStyle name="표준 5 2 4 2 4" xfId="509"/>
    <cellStyle name="표준 5 2 4 2 4 10" xfId="19879"/>
    <cellStyle name="표준 5 2 4 2 4 11" xfId="23977"/>
    <cellStyle name="표준 5 2 4 2 4 12" xfId="32188"/>
    <cellStyle name="표준 5 2 4 2 4 13" xfId="40381"/>
    <cellStyle name="표준 5 2 4 2 4 2" xfId="765"/>
    <cellStyle name="표준 5 2 4 2 4 2 10" xfId="24233"/>
    <cellStyle name="표준 5 2 4 2 4 2 11" xfId="32444"/>
    <cellStyle name="표준 5 2 4 2 4 2 12" xfId="40637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100"/>
    <cellStyle name="표준 5 2 4 2 4 2 2 2 2 4" xfId="47293"/>
    <cellStyle name="표준 5 2 4 2 4 2 2 2 3" xfId="18533"/>
    <cellStyle name="표준 5 2 4 2 4 2 2 2 4" xfId="22695"/>
    <cellStyle name="표준 5 2 4 2 4 2 2 2 5" xfId="26793"/>
    <cellStyle name="표준 5 2 4 2 4 2 2 2 6" xfId="35004"/>
    <cellStyle name="표준 5 2 4 2 4 2 2 2 7" xfId="43197"/>
    <cellStyle name="표준 5 2 4 2 4 2 2 3" xfId="8133"/>
    <cellStyle name="표준 5 2 4 2 4 2 2 3 2" xfId="28841"/>
    <cellStyle name="표준 5 2 4 2 4 2 2 3 3" xfId="37052"/>
    <cellStyle name="표준 5 2 4 2 4 2 2 3 4" xfId="45245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6"/>
    <cellStyle name="표준 5 2 4 2 4 2 2 9" xfId="41149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2"/>
    <cellStyle name="표준 5 2 4 2 4 2 3 2 2 4" xfId="47805"/>
    <cellStyle name="표준 5 2 4 2 4 2 3 2 3" xfId="19045"/>
    <cellStyle name="표준 5 2 4 2 4 2 3 2 4" xfId="23207"/>
    <cellStyle name="표준 5 2 4 2 4 2 3 2 5" xfId="27305"/>
    <cellStyle name="표준 5 2 4 2 4 2 3 2 6" xfId="35516"/>
    <cellStyle name="표준 5 2 4 2 4 2 3 2 7" xfId="43709"/>
    <cellStyle name="표준 5 2 4 2 4 2 3 3" xfId="8645"/>
    <cellStyle name="표준 5 2 4 2 4 2 3 3 2" xfId="29353"/>
    <cellStyle name="표준 5 2 4 2 4 2 3 3 3" xfId="37564"/>
    <cellStyle name="표준 5 2 4 2 4 2 3 3 4" xfId="45757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8"/>
    <cellStyle name="표준 5 2 4 2 4 2 3 9" xfId="41661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4"/>
    <cellStyle name="표준 5 2 4 2 4 2 4 2 2 4" xfId="48317"/>
    <cellStyle name="표준 5 2 4 2 4 2 4 2 3" xfId="19557"/>
    <cellStyle name="표준 5 2 4 2 4 2 4 2 4" xfId="23719"/>
    <cellStyle name="표준 5 2 4 2 4 2 4 2 5" xfId="27817"/>
    <cellStyle name="표준 5 2 4 2 4 2 4 2 6" xfId="36028"/>
    <cellStyle name="표준 5 2 4 2 4 2 4 2 7" xfId="44221"/>
    <cellStyle name="표준 5 2 4 2 4 2 4 3" xfId="9157"/>
    <cellStyle name="표준 5 2 4 2 4 2 4 3 2" xfId="29865"/>
    <cellStyle name="표준 5 2 4 2 4 2 4 3 3" xfId="38076"/>
    <cellStyle name="표준 5 2 4 2 4 2 4 3 4" xfId="46269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80"/>
    <cellStyle name="표준 5 2 4 2 4 2 4 9" xfId="42173"/>
    <cellStyle name="표준 5 2 4 2 4 2 5" xfId="9669"/>
    <cellStyle name="표준 5 2 4 2 4 2 5 2" xfId="13781"/>
    <cellStyle name="표준 5 2 4 2 4 2 5 2 2" xfId="30377"/>
    <cellStyle name="표준 5 2 4 2 4 2 5 2 3" xfId="38588"/>
    <cellStyle name="표준 5 2 4 2 4 2 5 2 4" xfId="46781"/>
    <cellStyle name="표준 5 2 4 2 4 2 5 3" xfId="18021"/>
    <cellStyle name="표준 5 2 4 2 4 2 5 4" xfId="22183"/>
    <cellStyle name="표준 5 2 4 2 4 2 5 5" xfId="26281"/>
    <cellStyle name="표준 5 2 4 2 4 2 5 6" xfId="34492"/>
    <cellStyle name="표준 5 2 4 2 4 2 5 7" xfId="42685"/>
    <cellStyle name="표준 5 2 4 2 4 2 6" xfId="7621"/>
    <cellStyle name="표준 5 2 4 2 4 2 6 2" xfId="28329"/>
    <cellStyle name="표준 5 2 4 2 4 2 6 3" xfId="36540"/>
    <cellStyle name="표준 5 2 4 2 4 2 6 4" xfId="44733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4"/>
    <cellStyle name="표준 5 2 4 2 4 3 2 2 4" xfId="47037"/>
    <cellStyle name="표준 5 2 4 2 4 3 2 3" xfId="18277"/>
    <cellStyle name="표준 5 2 4 2 4 3 2 4" xfId="22439"/>
    <cellStyle name="표준 5 2 4 2 4 3 2 5" xfId="26537"/>
    <cellStyle name="표준 5 2 4 2 4 3 2 6" xfId="34748"/>
    <cellStyle name="표준 5 2 4 2 4 3 2 7" xfId="42941"/>
    <cellStyle name="표준 5 2 4 2 4 3 3" xfId="7877"/>
    <cellStyle name="표준 5 2 4 2 4 3 3 2" xfId="28585"/>
    <cellStyle name="표준 5 2 4 2 4 3 3 3" xfId="36796"/>
    <cellStyle name="표준 5 2 4 2 4 3 3 4" xfId="44989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700"/>
    <cellStyle name="표준 5 2 4 2 4 3 9" xfId="40893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6"/>
    <cellStyle name="표준 5 2 4 2 4 4 2 2 4" xfId="47549"/>
    <cellStyle name="표준 5 2 4 2 4 4 2 3" xfId="18789"/>
    <cellStyle name="표준 5 2 4 2 4 4 2 4" xfId="22951"/>
    <cellStyle name="표준 5 2 4 2 4 4 2 5" xfId="27049"/>
    <cellStyle name="표준 5 2 4 2 4 4 2 6" xfId="35260"/>
    <cellStyle name="표준 5 2 4 2 4 4 2 7" xfId="43453"/>
    <cellStyle name="표준 5 2 4 2 4 4 3" xfId="8389"/>
    <cellStyle name="표준 5 2 4 2 4 4 3 2" xfId="29097"/>
    <cellStyle name="표준 5 2 4 2 4 4 3 3" xfId="37308"/>
    <cellStyle name="표준 5 2 4 2 4 4 3 4" xfId="45501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2"/>
    <cellStyle name="표준 5 2 4 2 4 4 9" xfId="41405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8"/>
    <cellStyle name="표준 5 2 4 2 4 5 2 2 4" xfId="48061"/>
    <cellStyle name="표준 5 2 4 2 4 5 2 3" xfId="19301"/>
    <cellStyle name="표준 5 2 4 2 4 5 2 4" xfId="23463"/>
    <cellStyle name="표준 5 2 4 2 4 5 2 5" xfId="27561"/>
    <cellStyle name="표준 5 2 4 2 4 5 2 6" xfId="35772"/>
    <cellStyle name="표준 5 2 4 2 4 5 2 7" xfId="43965"/>
    <cellStyle name="표준 5 2 4 2 4 5 3" xfId="8901"/>
    <cellStyle name="표준 5 2 4 2 4 5 3 2" xfId="29609"/>
    <cellStyle name="표준 5 2 4 2 4 5 3 3" xfId="37820"/>
    <cellStyle name="표준 5 2 4 2 4 5 3 4" xfId="46013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4"/>
    <cellStyle name="표준 5 2 4 2 4 5 9" xfId="41917"/>
    <cellStyle name="표준 5 2 4 2 4 6" xfId="9413"/>
    <cellStyle name="표준 5 2 4 2 4 6 2" xfId="13525"/>
    <cellStyle name="표준 5 2 4 2 4 6 2 2" xfId="30121"/>
    <cellStyle name="표준 5 2 4 2 4 6 2 3" xfId="38332"/>
    <cellStyle name="표준 5 2 4 2 4 6 2 4" xfId="46525"/>
    <cellStyle name="표준 5 2 4 2 4 6 3" xfId="17765"/>
    <cellStyle name="표준 5 2 4 2 4 6 4" xfId="21927"/>
    <cellStyle name="표준 5 2 4 2 4 6 5" xfId="26025"/>
    <cellStyle name="표준 5 2 4 2 4 6 6" xfId="34236"/>
    <cellStyle name="표준 5 2 4 2 4 6 7" xfId="42429"/>
    <cellStyle name="표준 5 2 4 2 4 7" xfId="7365"/>
    <cellStyle name="표준 5 2 4 2 4 7 2" xfId="28073"/>
    <cellStyle name="표준 5 2 4 2 4 7 3" xfId="36284"/>
    <cellStyle name="표준 5 2 4 2 4 7 4" xfId="44477"/>
    <cellStyle name="표준 5 2 4 2 4 8" xfId="11477"/>
    <cellStyle name="표준 5 2 4 2 4 9" xfId="15717"/>
    <cellStyle name="표준 5 2 4 2 5" xfId="637"/>
    <cellStyle name="표준 5 2 4 2 5 10" xfId="24105"/>
    <cellStyle name="표준 5 2 4 2 5 11" xfId="32316"/>
    <cellStyle name="표준 5 2 4 2 5 12" xfId="40509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2"/>
    <cellStyle name="표준 5 2 4 2 5 2 2 2 4" xfId="47165"/>
    <cellStyle name="표준 5 2 4 2 5 2 2 3" xfId="18405"/>
    <cellStyle name="표준 5 2 4 2 5 2 2 4" xfId="22567"/>
    <cellStyle name="표준 5 2 4 2 5 2 2 5" xfId="26665"/>
    <cellStyle name="표준 5 2 4 2 5 2 2 6" xfId="34876"/>
    <cellStyle name="표준 5 2 4 2 5 2 2 7" xfId="43069"/>
    <cellStyle name="표준 5 2 4 2 5 2 3" xfId="8005"/>
    <cellStyle name="표준 5 2 4 2 5 2 3 2" xfId="28713"/>
    <cellStyle name="표준 5 2 4 2 5 2 3 3" xfId="36924"/>
    <cellStyle name="표준 5 2 4 2 5 2 3 4" xfId="45117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8"/>
    <cellStyle name="표준 5 2 4 2 5 2 9" xfId="41021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4"/>
    <cellStyle name="표준 5 2 4 2 5 3 2 2 4" xfId="47677"/>
    <cellStyle name="표준 5 2 4 2 5 3 2 3" xfId="18917"/>
    <cellStyle name="표준 5 2 4 2 5 3 2 4" xfId="23079"/>
    <cellStyle name="표준 5 2 4 2 5 3 2 5" xfId="27177"/>
    <cellStyle name="표준 5 2 4 2 5 3 2 6" xfId="35388"/>
    <cellStyle name="표준 5 2 4 2 5 3 2 7" xfId="43581"/>
    <cellStyle name="표준 5 2 4 2 5 3 3" xfId="8517"/>
    <cellStyle name="표준 5 2 4 2 5 3 3 2" xfId="29225"/>
    <cellStyle name="표준 5 2 4 2 5 3 3 3" xfId="37436"/>
    <cellStyle name="표준 5 2 4 2 5 3 3 4" xfId="45629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40"/>
    <cellStyle name="표준 5 2 4 2 5 3 9" xfId="41533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6"/>
    <cellStyle name="표준 5 2 4 2 5 4 2 2 4" xfId="48189"/>
    <cellStyle name="표준 5 2 4 2 5 4 2 3" xfId="19429"/>
    <cellStyle name="표준 5 2 4 2 5 4 2 4" xfId="23591"/>
    <cellStyle name="표준 5 2 4 2 5 4 2 5" xfId="27689"/>
    <cellStyle name="표준 5 2 4 2 5 4 2 6" xfId="35900"/>
    <cellStyle name="표준 5 2 4 2 5 4 2 7" xfId="44093"/>
    <cellStyle name="표준 5 2 4 2 5 4 3" xfId="9029"/>
    <cellStyle name="표준 5 2 4 2 5 4 3 2" xfId="29737"/>
    <cellStyle name="표준 5 2 4 2 5 4 3 3" xfId="37948"/>
    <cellStyle name="표준 5 2 4 2 5 4 3 4" xfId="46141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2"/>
    <cellStyle name="표준 5 2 4 2 5 4 9" xfId="42045"/>
    <cellStyle name="표준 5 2 4 2 5 5" xfId="9541"/>
    <cellStyle name="표준 5 2 4 2 5 5 2" xfId="13653"/>
    <cellStyle name="표준 5 2 4 2 5 5 2 2" xfId="30249"/>
    <cellStyle name="표준 5 2 4 2 5 5 2 3" xfId="38460"/>
    <cellStyle name="표준 5 2 4 2 5 5 2 4" xfId="46653"/>
    <cellStyle name="표준 5 2 4 2 5 5 3" xfId="17893"/>
    <cellStyle name="표준 5 2 4 2 5 5 4" xfId="22055"/>
    <cellStyle name="표준 5 2 4 2 5 5 5" xfId="26153"/>
    <cellStyle name="표준 5 2 4 2 5 5 6" xfId="34364"/>
    <cellStyle name="표준 5 2 4 2 5 5 7" xfId="42557"/>
    <cellStyle name="표준 5 2 4 2 5 6" xfId="7493"/>
    <cellStyle name="표준 5 2 4 2 5 6 2" xfId="28201"/>
    <cellStyle name="표준 5 2 4 2 5 6 3" xfId="36412"/>
    <cellStyle name="표준 5 2 4 2 5 6 4" xfId="44605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6"/>
    <cellStyle name="표준 5 2 4 2 6 2 2 4" xfId="46909"/>
    <cellStyle name="표준 5 2 4 2 6 2 3" xfId="18149"/>
    <cellStyle name="표준 5 2 4 2 6 2 4" xfId="22311"/>
    <cellStyle name="표준 5 2 4 2 6 2 5" xfId="26409"/>
    <cellStyle name="표준 5 2 4 2 6 2 6" xfId="34620"/>
    <cellStyle name="표준 5 2 4 2 6 2 7" xfId="42813"/>
    <cellStyle name="표준 5 2 4 2 6 3" xfId="7749"/>
    <cellStyle name="표준 5 2 4 2 6 3 2" xfId="28457"/>
    <cellStyle name="표준 5 2 4 2 6 3 3" xfId="36668"/>
    <cellStyle name="표준 5 2 4 2 6 3 4" xfId="44861"/>
    <cellStyle name="표준 5 2 4 2 6 4" xfId="11861"/>
    <cellStyle name="표준 5 2 4 2 6 5" xfId="16101"/>
    <cellStyle name="표준 5 2 4 2 6 6" xfId="20263"/>
    <cellStyle name="표준 5 2 4 2 6 7" xfId="24361"/>
    <cellStyle name="표준 5 2 4 2 6 8" xfId="32572"/>
    <cellStyle name="표준 5 2 4 2 6 9" xfId="40765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8"/>
    <cellStyle name="표준 5 2 4 2 7 2 2 4" xfId="47421"/>
    <cellStyle name="표준 5 2 4 2 7 2 3" xfId="18661"/>
    <cellStyle name="표준 5 2 4 2 7 2 4" xfId="22823"/>
    <cellStyle name="표준 5 2 4 2 7 2 5" xfId="26921"/>
    <cellStyle name="표준 5 2 4 2 7 2 6" xfId="35132"/>
    <cellStyle name="표준 5 2 4 2 7 2 7" xfId="43325"/>
    <cellStyle name="표준 5 2 4 2 7 3" xfId="8261"/>
    <cellStyle name="표준 5 2 4 2 7 3 2" xfId="28969"/>
    <cellStyle name="표준 5 2 4 2 7 3 3" xfId="37180"/>
    <cellStyle name="표준 5 2 4 2 7 3 4" xfId="45373"/>
    <cellStyle name="표준 5 2 4 2 7 4" xfId="12373"/>
    <cellStyle name="표준 5 2 4 2 7 5" xfId="16613"/>
    <cellStyle name="표준 5 2 4 2 7 6" xfId="20775"/>
    <cellStyle name="표준 5 2 4 2 7 7" xfId="24873"/>
    <cellStyle name="표준 5 2 4 2 7 8" xfId="33084"/>
    <cellStyle name="표준 5 2 4 2 7 9" xfId="41277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40"/>
    <cellStyle name="표준 5 2 4 2 8 2 2 4" xfId="47933"/>
    <cellStyle name="표준 5 2 4 2 8 2 3" xfId="19173"/>
    <cellStyle name="표준 5 2 4 2 8 2 4" xfId="23335"/>
    <cellStyle name="표준 5 2 4 2 8 2 5" xfId="27433"/>
    <cellStyle name="표준 5 2 4 2 8 2 6" xfId="35644"/>
    <cellStyle name="표준 5 2 4 2 8 2 7" xfId="43837"/>
    <cellStyle name="표준 5 2 4 2 8 3" xfId="8773"/>
    <cellStyle name="표준 5 2 4 2 8 3 2" xfId="29481"/>
    <cellStyle name="표준 5 2 4 2 8 3 3" xfId="37692"/>
    <cellStyle name="표준 5 2 4 2 8 3 4" xfId="45885"/>
    <cellStyle name="표준 5 2 4 2 8 4" xfId="12885"/>
    <cellStyle name="표준 5 2 4 2 8 5" xfId="17125"/>
    <cellStyle name="표준 5 2 4 2 8 6" xfId="21287"/>
    <cellStyle name="표준 5 2 4 2 8 7" xfId="25385"/>
    <cellStyle name="표준 5 2 4 2 8 8" xfId="33596"/>
    <cellStyle name="표준 5 2 4 2 8 9" xfId="41789"/>
    <cellStyle name="표준 5 2 4 2 9" xfId="6974"/>
    <cellStyle name="표준 5 2 4 2 9 2" xfId="9285"/>
    <cellStyle name="표준 5 2 4 2 9 2 2" xfId="29993"/>
    <cellStyle name="표준 5 2 4 2 9 2 3" xfId="38204"/>
    <cellStyle name="표준 5 2 4 2 9 2 4" xfId="46397"/>
    <cellStyle name="표준 5 2 4 2 9 3" xfId="13397"/>
    <cellStyle name="표준 5 2 4 2 9 4" xfId="17637"/>
    <cellStyle name="표준 5 2 4 2 9 5" xfId="21799"/>
    <cellStyle name="표준 5 2 4 2 9 6" xfId="25897"/>
    <cellStyle name="표준 5 2 4 2 9 7" xfId="34108"/>
    <cellStyle name="표준 5 2 4 2 9 8" xfId="42301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6"/>
    <cellStyle name="표준 5 2 4 3 18" xfId="40269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40"/>
    <cellStyle name="표준 5 2 4 3 2 16" xfId="40333"/>
    <cellStyle name="표준 5 2 4 3 2 2" xfId="589"/>
    <cellStyle name="표준 5 2 4 3 2 2 10" xfId="19959"/>
    <cellStyle name="표준 5 2 4 3 2 2 11" xfId="24057"/>
    <cellStyle name="표준 5 2 4 3 2 2 12" xfId="32268"/>
    <cellStyle name="표준 5 2 4 3 2 2 13" xfId="40461"/>
    <cellStyle name="표준 5 2 4 3 2 2 2" xfId="845"/>
    <cellStyle name="표준 5 2 4 3 2 2 2 10" xfId="24313"/>
    <cellStyle name="표준 5 2 4 3 2 2 2 11" xfId="32524"/>
    <cellStyle name="표준 5 2 4 3 2 2 2 12" xfId="40717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80"/>
    <cellStyle name="표준 5 2 4 3 2 2 2 2 2 2 4" xfId="47373"/>
    <cellStyle name="표준 5 2 4 3 2 2 2 2 2 3" xfId="18613"/>
    <cellStyle name="표준 5 2 4 3 2 2 2 2 2 4" xfId="22775"/>
    <cellStyle name="표준 5 2 4 3 2 2 2 2 2 5" xfId="26873"/>
    <cellStyle name="표준 5 2 4 3 2 2 2 2 2 6" xfId="35084"/>
    <cellStyle name="표준 5 2 4 3 2 2 2 2 2 7" xfId="43277"/>
    <cellStyle name="표준 5 2 4 3 2 2 2 2 3" xfId="8213"/>
    <cellStyle name="표준 5 2 4 3 2 2 2 2 3 2" xfId="28921"/>
    <cellStyle name="표준 5 2 4 3 2 2 2 2 3 3" xfId="37132"/>
    <cellStyle name="표준 5 2 4 3 2 2 2 2 3 4" xfId="45325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6"/>
    <cellStyle name="표준 5 2 4 3 2 2 2 2 9" xfId="41229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2"/>
    <cellStyle name="표준 5 2 4 3 2 2 2 3 2 2 4" xfId="47885"/>
    <cellStyle name="표준 5 2 4 3 2 2 2 3 2 3" xfId="19125"/>
    <cellStyle name="표준 5 2 4 3 2 2 2 3 2 4" xfId="23287"/>
    <cellStyle name="표준 5 2 4 3 2 2 2 3 2 5" xfId="27385"/>
    <cellStyle name="표준 5 2 4 3 2 2 2 3 2 6" xfId="35596"/>
    <cellStyle name="표준 5 2 4 3 2 2 2 3 2 7" xfId="43789"/>
    <cellStyle name="표준 5 2 4 3 2 2 2 3 3" xfId="8725"/>
    <cellStyle name="표준 5 2 4 3 2 2 2 3 3 2" xfId="29433"/>
    <cellStyle name="표준 5 2 4 3 2 2 2 3 3 3" xfId="37644"/>
    <cellStyle name="표준 5 2 4 3 2 2 2 3 3 4" xfId="45837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8"/>
    <cellStyle name="표준 5 2 4 3 2 2 2 3 9" xfId="41741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4"/>
    <cellStyle name="표준 5 2 4 3 2 2 2 4 2 2 4" xfId="48397"/>
    <cellStyle name="표준 5 2 4 3 2 2 2 4 2 3" xfId="19637"/>
    <cellStyle name="표준 5 2 4 3 2 2 2 4 2 4" xfId="23799"/>
    <cellStyle name="표준 5 2 4 3 2 2 2 4 2 5" xfId="27897"/>
    <cellStyle name="표준 5 2 4 3 2 2 2 4 2 6" xfId="36108"/>
    <cellStyle name="표준 5 2 4 3 2 2 2 4 2 7" xfId="44301"/>
    <cellStyle name="표준 5 2 4 3 2 2 2 4 3" xfId="9237"/>
    <cellStyle name="표준 5 2 4 3 2 2 2 4 3 2" xfId="29945"/>
    <cellStyle name="표준 5 2 4 3 2 2 2 4 3 3" xfId="38156"/>
    <cellStyle name="표준 5 2 4 3 2 2 2 4 3 4" xfId="46349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60"/>
    <cellStyle name="표준 5 2 4 3 2 2 2 4 9" xfId="42253"/>
    <cellStyle name="표준 5 2 4 3 2 2 2 5" xfId="9749"/>
    <cellStyle name="표준 5 2 4 3 2 2 2 5 2" xfId="13861"/>
    <cellStyle name="표준 5 2 4 3 2 2 2 5 2 2" xfId="30457"/>
    <cellStyle name="표준 5 2 4 3 2 2 2 5 2 3" xfId="38668"/>
    <cellStyle name="표준 5 2 4 3 2 2 2 5 2 4" xfId="46861"/>
    <cellStyle name="표준 5 2 4 3 2 2 2 5 3" xfId="18101"/>
    <cellStyle name="표준 5 2 4 3 2 2 2 5 4" xfId="22263"/>
    <cellStyle name="표준 5 2 4 3 2 2 2 5 5" xfId="26361"/>
    <cellStyle name="표준 5 2 4 3 2 2 2 5 6" xfId="34572"/>
    <cellStyle name="표준 5 2 4 3 2 2 2 5 7" xfId="42765"/>
    <cellStyle name="표준 5 2 4 3 2 2 2 6" xfId="7701"/>
    <cellStyle name="표준 5 2 4 3 2 2 2 6 2" xfId="28409"/>
    <cellStyle name="표준 5 2 4 3 2 2 2 6 3" xfId="36620"/>
    <cellStyle name="표준 5 2 4 3 2 2 2 6 4" xfId="44813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4"/>
    <cellStyle name="표준 5 2 4 3 2 2 3 2 2 4" xfId="47117"/>
    <cellStyle name="표준 5 2 4 3 2 2 3 2 3" xfId="18357"/>
    <cellStyle name="표준 5 2 4 3 2 2 3 2 4" xfId="22519"/>
    <cellStyle name="표준 5 2 4 3 2 2 3 2 5" xfId="26617"/>
    <cellStyle name="표준 5 2 4 3 2 2 3 2 6" xfId="34828"/>
    <cellStyle name="표준 5 2 4 3 2 2 3 2 7" xfId="43021"/>
    <cellStyle name="표준 5 2 4 3 2 2 3 3" xfId="7957"/>
    <cellStyle name="표준 5 2 4 3 2 2 3 3 2" xfId="28665"/>
    <cellStyle name="표준 5 2 4 3 2 2 3 3 3" xfId="36876"/>
    <cellStyle name="표준 5 2 4 3 2 2 3 3 4" xfId="45069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80"/>
    <cellStyle name="표준 5 2 4 3 2 2 3 9" xfId="40973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6"/>
    <cellStyle name="표준 5 2 4 3 2 2 4 2 2 4" xfId="47629"/>
    <cellStyle name="표준 5 2 4 3 2 2 4 2 3" xfId="18869"/>
    <cellStyle name="표준 5 2 4 3 2 2 4 2 4" xfId="23031"/>
    <cellStyle name="표준 5 2 4 3 2 2 4 2 5" xfId="27129"/>
    <cellStyle name="표준 5 2 4 3 2 2 4 2 6" xfId="35340"/>
    <cellStyle name="표준 5 2 4 3 2 2 4 2 7" xfId="43533"/>
    <cellStyle name="표준 5 2 4 3 2 2 4 3" xfId="8469"/>
    <cellStyle name="표준 5 2 4 3 2 2 4 3 2" xfId="29177"/>
    <cellStyle name="표준 5 2 4 3 2 2 4 3 3" xfId="37388"/>
    <cellStyle name="표준 5 2 4 3 2 2 4 3 4" xfId="45581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2"/>
    <cellStyle name="표준 5 2 4 3 2 2 4 9" xfId="41485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8"/>
    <cellStyle name="표준 5 2 4 3 2 2 5 2 2 4" xfId="48141"/>
    <cellStyle name="표준 5 2 4 3 2 2 5 2 3" xfId="19381"/>
    <cellStyle name="표준 5 2 4 3 2 2 5 2 4" xfId="23543"/>
    <cellStyle name="표준 5 2 4 3 2 2 5 2 5" xfId="27641"/>
    <cellStyle name="표준 5 2 4 3 2 2 5 2 6" xfId="35852"/>
    <cellStyle name="표준 5 2 4 3 2 2 5 2 7" xfId="44045"/>
    <cellStyle name="표준 5 2 4 3 2 2 5 3" xfId="8981"/>
    <cellStyle name="표준 5 2 4 3 2 2 5 3 2" xfId="29689"/>
    <cellStyle name="표준 5 2 4 3 2 2 5 3 3" xfId="37900"/>
    <cellStyle name="표준 5 2 4 3 2 2 5 3 4" xfId="46093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4"/>
    <cellStyle name="표준 5 2 4 3 2 2 5 9" xfId="41997"/>
    <cellStyle name="표준 5 2 4 3 2 2 6" xfId="9493"/>
    <cellStyle name="표준 5 2 4 3 2 2 6 2" xfId="13605"/>
    <cellStyle name="표준 5 2 4 3 2 2 6 2 2" xfId="30201"/>
    <cellStyle name="표준 5 2 4 3 2 2 6 2 3" xfId="38412"/>
    <cellStyle name="표준 5 2 4 3 2 2 6 2 4" xfId="46605"/>
    <cellStyle name="표준 5 2 4 3 2 2 6 3" xfId="17845"/>
    <cellStyle name="표준 5 2 4 3 2 2 6 4" xfId="22007"/>
    <cellStyle name="표준 5 2 4 3 2 2 6 5" xfId="26105"/>
    <cellStyle name="표준 5 2 4 3 2 2 6 6" xfId="34316"/>
    <cellStyle name="표준 5 2 4 3 2 2 6 7" xfId="42509"/>
    <cellStyle name="표준 5 2 4 3 2 2 7" xfId="7445"/>
    <cellStyle name="표준 5 2 4 3 2 2 7 2" xfId="28153"/>
    <cellStyle name="표준 5 2 4 3 2 2 7 3" xfId="36364"/>
    <cellStyle name="표준 5 2 4 3 2 2 7 4" xfId="44557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6"/>
    <cellStyle name="표준 5 2 4 3 2 3 12" xfId="40589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2"/>
    <cellStyle name="표준 5 2 4 3 2 3 2 2 2 4" xfId="47245"/>
    <cellStyle name="표준 5 2 4 3 2 3 2 2 3" xfId="18485"/>
    <cellStyle name="표준 5 2 4 3 2 3 2 2 4" xfId="22647"/>
    <cellStyle name="표준 5 2 4 3 2 3 2 2 5" xfId="26745"/>
    <cellStyle name="표준 5 2 4 3 2 3 2 2 6" xfId="34956"/>
    <cellStyle name="표준 5 2 4 3 2 3 2 2 7" xfId="43149"/>
    <cellStyle name="표준 5 2 4 3 2 3 2 3" xfId="8085"/>
    <cellStyle name="표준 5 2 4 3 2 3 2 3 2" xfId="28793"/>
    <cellStyle name="표준 5 2 4 3 2 3 2 3 3" xfId="37004"/>
    <cellStyle name="표준 5 2 4 3 2 3 2 3 4" xfId="45197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8"/>
    <cellStyle name="표준 5 2 4 3 2 3 2 9" xfId="41101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4"/>
    <cellStyle name="표준 5 2 4 3 2 3 3 2 2 4" xfId="47757"/>
    <cellStyle name="표준 5 2 4 3 2 3 3 2 3" xfId="18997"/>
    <cellStyle name="표준 5 2 4 3 2 3 3 2 4" xfId="23159"/>
    <cellStyle name="표준 5 2 4 3 2 3 3 2 5" xfId="27257"/>
    <cellStyle name="표준 5 2 4 3 2 3 3 2 6" xfId="35468"/>
    <cellStyle name="표준 5 2 4 3 2 3 3 2 7" xfId="43661"/>
    <cellStyle name="표준 5 2 4 3 2 3 3 3" xfId="8597"/>
    <cellStyle name="표준 5 2 4 3 2 3 3 3 2" xfId="29305"/>
    <cellStyle name="표준 5 2 4 3 2 3 3 3 3" xfId="37516"/>
    <cellStyle name="표준 5 2 4 3 2 3 3 3 4" xfId="45709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20"/>
    <cellStyle name="표준 5 2 4 3 2 3 3 9" xfId="41613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6"/>
    <cellStyle name="표준 5 2 4 3 2 3 4 2 2 4" xfId="48269"/>
    <cellStyle name="표준 5 2 4 3 2 3 4 2 3" xfId="19509"/>
    <cellStyle name="표준 5 2 4 3 2 3 4 2 4" xfId="23671"/>
    <cellStyle name="표준 5 2 4 3 2 3 4 2 5" xfId="27769"/>
    <cellStyle name="표준 5 2 4 3 2 3 4 2 6" xfId="35980"/>
    <cellStyle name="표준 5 2 4 3 2 3 4 2 7" xfId="44173"/>
    <cellStyle name="표준 5 2 4 3 2 3 4 3" xfId="9109"/>
    <cellStyle name="표준 5 2 4 3 2 3 4 3 2" xfId="29817"/>
    <cellStyle name="표준 5 2 4 3 2 3 4 3 3" xfId="38028"/>
    <cellStyle name="표준 5 2 4 3 2 3 4 3 4" xfId="46221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2"/>
    <cellStyle name="표준 5 2 4 3 2 3 4 9" xfId="42125"/>
    <cellStyle name="표준 5 2 4 3 2 3 5" xfId="9621"/>
    <cellStyle name="표준 5 2 4 3 2 3 5 2" xfId="13733"/>
    <cellStyle name="표준 5 2 4 3 2 3 5 2 2" xfId="30329"/>
    <cellStyle name="표준 5 2 4 3 2 3 5 2 3" xfId="38540"/>
    <cellStyle name="표준 5 2 4 3 2 3 5 2 4" xfId="46733"/>
    <cellStyle name="표준 5 2 4 3 2 3 5 3" xfId="17973"/>
    <cellStyle name="표준 5 2 4 3 2 3 5 4" xfId="22135"/>
    <cellStyle name="표준 5 2 4 3 2 3 5 5" xfId="26233"/>
    <cellStyle name="표준 5 2 4 3 2 3 5 6" xfId="34444"/>
    <cellStyle name="표준 5 2 4 3 2 3 5 7" xfId="42637"/>
    <cellStyle name="표준 5 2 4 3 2 3 6" xfId="7573"/>
    <cellStyle name="표준 5 2 4 3 2 3 6 2" xfId="28281"/>
    <cellStyle name="표준 5 2 4 3 2 3 6 3" xfId="36492"/>
    <cellStyle name="표준 5 2 4 3 2 3 6 4" xfId="44685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6"/>
    <cellStyle name="표준 5 2 4 3 2 4 2 2 4" xfId="46989"/>
    <cellStyle name="표준 5 2 4 3 2 4 2 3" xfId="18229"/>
    <cellStyle name="표준 5 2 4 3 2 4 2 4" xfId="22391"/>
    <cellStyle name="표준 5 2 4 3 2 4 2 5" xfId="26489"/>
    <cellStyle name="표준 5 2 4 3 2 4 2 6" xfId="34700"/>
    <cellStyle name="표준 5 2 4 3 2 4 2 7" xfId="42893"/>
    <cellStyle name="표준 5 2 4 3 2 4 3" xfId="7829"/>
    <cellStyle name="표준 5 2 4 3 2 4 3 2" xfId="28537"/>
    <cellStyle name="표준 5 2 4 3 2 4 3 3" xfId="36748"/>
    <cellStyle name="표준 5 2 4 3 2 4 3 4" xfId="44941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2"/>
    <cellStyle name="표준 5 2 4 3 2 4 9" xfId="40845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8"/>
    <cellStyle name="표준 5 2 4 3 2 5 2 2 4" xfId="47501"/>
    <cellStyle name="표준 5 2 4 3 2 5 2 3" xfId="18741"/>
    <cellStyle name="표준 5 2 4 3 2 5 2 4" xfId="22903"/>
    <cellStyle name="표준 5 2 4 3 2 5 2 5" xfId="27001"/>
    <cellStyle name="표준 5 2 4 3 2 5 2 6" xfId="35212"/>
    <cellStyle name="표준 5 2 4 3 2 5 2 7" xfId="43405"/>
    <cellStyle name="표준 5 2 4 3 2 5 3" xfId="8341"/>
    <cellStyle name="표준 5 2 4 3 2 5 3 2" xfId="29049"/>
    <cellStyle name="표준 5 2 4 3 2 5 3 3" xfId="37260"/>
    <cellStyle name="표준 5 2 4 3 2 5 3 4" xfId="45453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4"/>
    <cellStyle name="표준 5 2 4 3 2 5 9" xfId="41357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20"/>
    <cellStyle name="표준 5 2 4 3 2 6 2 2 4" xfId="48013"/>
    <cellStyle name="표준 5 2 4 3 2 6 2 3" xfId="19253"/>
    <cellStyle name="표준 5 2 4 3 2 6 2 4" xfId="23415"/>
    <cellStyle name="표준 5 2 4 3 2 6 2 5" xfId="27513"/>
    <cellStyle name="표준 5 2 4 3 2 6 2 6" xfId="35724"/>
    <cellStyle name="표준 5 2 4 3 2 6 2 7" xfId="43917"/>
    <cellStyle name="표준 5 2 4 3 2 6 3" xfId="8853"/>
    <cellStyle name="표준 5 2 4 3 2 6 3 2" xfId="29561"/>
    <cellStyle name="표준 5 2 4 3 2 6 3 3" xfId="37772"/>
    <cellStyle name="표준 5 2 4 3 2 6 3 4" xfId="45965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6"/>
    <cellStyle name="표준 5 2 4 3 2 6 9" xfId="41869"/>
    <cellStyle name="표준 5 2 4 3 2 7" xfId="7058"/>
    <cellStyle name="표준 5 2 4 3 2 7 2" xfId="9365"/>
    <cellStyle name="표준 5 2 4 3 2 7 2 2" xfId="30073"/>
    <cellStyle name="표준 5 2 4 3 2 7 2 3" xfId="38284"/>
    <cellStyle name="표준 5 2 4 3 2 7 2 4" xfId="46477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8"/>
    <cellStyle name="표준 5 2 4 3 2 7 8" xfId="42381"/>
    <cellStyle name="표준 5 2 4 3 2 8" xfId="7122"/>
    <cellStyle name="표준 5 2 4 3 2 8 2" xfId="28025"/>
    <cellStyle name="표준 5 2 4 3 2 8 3" xfId="36236"/>
    <cellStyle name="표준 5 2 4 3 2 8 4" xfId="44429"/>
    <cellStyle name="표준 5 2 4 3 2 9" xfId="7317"/>
    <cellStyle name="표준 5 2 4 3 3" xfId="525"/>
    <cellStyle name="표준 5 2 4 3 3 10" xfId="19895"/>
    <cellStyle name="표준 5 2 4 3 3 11" xfId="23993"/>
    <cellStyle name="표준 5 2 4 3 3 12" xfId="32204"/>
    <cellStyle name="표준 5 2 4 3 3 13" xfId="40397"/>
    <cellStyle name="표준 5 2 4 3 3 2" xfId="781"/>
    <cellStyle name="표준 5 2 4 3 3 2 10" xfId="24249"/>
    <cellStyle name="표준 5 2 4 3 3 2 11" xfId="32460"/>
    <cellStyle name="표준 5 2 4 3 3 2 12" xfId="40653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6"/>
    <cellStyle name="표준 5 2 4 3 3 2 2 2 2 4" xfId="47309"/>
    <cellStyle name="표준 5 2 4 3 3 2 2 2 3" xfId="18549"/>
    <cellStyle name="표준 5 2 4 3 3 2 2 2 4" xfId="22711"/>
    <cellStyle name="표준 5 2 4 3 3 2 2 2 5" xfId="26809"/>
    <cellStyle name="표준 5 2 4 3 3 2 2 2 6" xfId="35020"/>
    <cellStyle name="표준 5 2 4 3 3 2 2 2 7" xfId="43213"/>
    <cellStyle name="표준 5 2 4 3 3 2 2 3" xfId="8149"/>
    <cellStyle name="표준 5 2 4 3 3 2 2 3 2" xfId="28857"/>
    <cellStyle name="표준 5 2 4 3 3 2 2 3 3" xfId="37068"/>
    <cellStyle name="표준 5 2 4 3 3 2 2 3 4" xfId="45261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2"/>
    <cellStyle name="표준 5 2 4 3 3 2 2 9" xfId="41165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8"/>
    <cellStyle name="표준 5 2 4 3 3 2 3 2 2 4" xfId="47821"/>
    <cellStyle name="표준 5 2 4 3 3 2 3 2 3" xfId="19061"/>
    <cellStyle name="표준 5 2 4 3 3 2 3 2 4" xfId="23223"/>
    <cellStyle name="표준 5 2 4 3 3 2 3 2 5" xfId="27321"/>
    <cellStyle name="표준 5 2 4 3 3 2 3 2 6" xfId="35532"/>
    <cellStyle name="표준 5 2 4 3 3 2 3 2 7" xfId="43725"/>
    <cellStyle name="표준 5 2 4 3 3 2 3 3" xfId="8661"/>
    <cellStyle name="표준 5 2 4 3 3 2 3 3 2" xfId="29369"/>
    <cellStyle name="표준 5 2 4 3 3 2 3 3 3" xfId="37580"/>
    <cellStyle name="표준 5 2 4 3 3 2 3 3 4" xfId="45773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4"/>
    <cellStyle name="표준 5 2 4 3 3 2 3 9" xfId="41677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40"/>
    <cellStyle name="표준 5 2 4 3 3 2 4 2 2 4" xfId="48333"/>
    <cellStyle name="표준 5 2 4 3 3 2 4 2 3" xfId="19573"/>
    <cellStyle name="표준 5 2 4 3 3 2 4 2 4" xfId="23735"/>
    <cellStyle name="표준 5 2 4 3 3 2 4 2 5" xfId="27833"/>
    <cellStyle name="표준 5 2 4 3 3 2 4 2 6" xfId="36044"/>
    <cellStyle name="표준 5 2 4 3 3 2 4 2 7" xfId="44237"/>
    <cellStyle name="표준 5 2 4 3 3 2 4 3" xfId="9173"/>
    <cellStyle name="표준 5 2 4 3 3 2 4 3 2" xfId="29881"/>
    <cellStyle name="표준 5 2 4 3 3 2 4 3 3" xfId="38092"/>
    <cellStyle name="표준 5 2 4 3 3 2 4 3 4" xfId="46285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6"/>
    <cellStyle name="표준 5 2 4 3 3 2 4 9" xfId="42189"/>
    <cellStyle name="표준 5 2 4 3 3 2 5" xfId="9685"/>
    <cellStyle name="표준 5 2 4 3 3 2 5 2" xfId="13797"/>
    <cellStyle name="표준 5 2 4 3 3 2 5 2 2" xfId="30393"/>
    <cellStyle name="표준 5 2 4 3 3 2 5 2 3" xfId="38604"/>
    <cellStyle name="표준 5 2 4 3 3 2 5 2 4" xfId="46797"/>
    <cellStyle name="표준 5 2 4 3 3 2 5 3" xfId="18037"/>
    <cellStyle name="표준 5 2 4 3 3 2 5 4" xfId="22199"/>
    <cellStyle name="표준 5 2 4 3 3 2 5 5" xfId="26297"/>
    <cellStyle name="표준 5 2 4 3 3 2 5 6" xfId="34508"/>
    <cellStyle name="표준 5 2 4 3 3 2 5 7" xfId="42701"/>
    <cellStyle name="표준 5 2 4 3 3 2 6" xfId="7637"/>
    <cellStyle name="표준 5 2 4 3 3 2 6 2" xfId="28345"/>
    <cellStyle name="표준 5 2 4 3 3 2 6 3" xfId="36556"/>
    <cellStyle name="표준 5 2 4 3 3 2 6 4" xfId="44749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60"/>
    <cellStyle name="표준 5 2 4 3 3 3 2 2 4" xfId="47053"/>
    <cellStyle name="표준 5 2 4 3 3 3 2 3" xfId="18293"/>
    <cellStyle name="표준 5 2 4 3 3 3 2 4" xfId="22455"/>
    <cellStyle name="표준 5 2 4 3 3 3 2 5" xfId="26553"/>
    <cellStyle name="표준 5 2 4 3 3 3 2 6" xfId="34764"/>
    <cellStyle name="표준 5 2 4 3 3 3 2 7" xfId="42957"/>
    <cellStyle name="표준 5 2 4 3 3 3 3" xfId="7893"/>
    <cellStyle name="표준 5 2 4 3 3 3 3 2" xfId="28601"/>
    <cellStyle name="표준 5 2 4 3 3 3 3 3" xfId="36812"/>
    <cellStyle name="표준 5 2 4 3 3 3 3 4" xfId="45005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6"/>
    <cellStyle name="표준 5 2 4 3 3 3 9" xfId="40909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2"/>
    <cellStyle name="표준 5 2 4 3 3 4 2 2 4" xfId="47565"/>
    <cellStyle name="표준 5 2 4 3 3 4 2 3" xfId="18805"/>
    <cellStyle name="표준 5 2 4 3 3 4 2 4" xfId="22967"/>
    <cellStyle name="표준 5 2 4 3 3 4 2 5" xfId="27065"/>
    <cellStyle name="표준 5 2 4 3 3 4 2 6" xfId="35276"/>
    <cellStyle name="표준 5 2 4 3 3 4 2 7" xfId="43469"/>
    <cellStyle name="표준 5 2 4 3 3 4 3" xfId="8405"/>
    <cellStyle name="표준 5 2 4 3 3 4 3 2" xfId="29113"/>
    <cellStyle name="표준 5 2 4 3 3 4 3 3" xfId="37324"/>
    <cellStyle name="표준 5 2 4 3 3 4 3 4" xfId="45517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8"/>
    <cellStyle name="표준 5 2 4 3 3 4 9" xfId="41421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4"/>
    <cellStyle name="표준 5 2 4 3 3 5 2 2 4" xfId="48077"/>
    <cellStyle name="표준 5 2 4 3 3 5 2 3" xfId="19317"/>
    <cellStyle name="표준 5 2 4 3 3 5 2 4" xfId="23479"/>
    <cellStyle name="표준 5 2 4 3 3 5 2 5" xfId="27577"/>
    <cellStyle name="표준 5 2 4 3 3 5 2 6" xfId="35788"/>
    <cellStyle name="표준 5 2 4 3 3 5 2 7" xfId="43981"/>
    <cellStyle name="표준 5 2 4 3 3 5 3" xfId="8917"/>
    <cellStyle name="표준 5 2 4 3 3 5 3 2" xfId="29625"/>
    <cellStyle name="표준 5 2 4 3 3 5 3 3" xfId="37836"/>
    <cellStyle name="표준 5 2 4 3 3 5 3 4" xfId="46029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40"/>
    <cellStyle name="표준 5 2 4 3 3 5 9" xfId="41933"/>
    <cellStyle name="표준 5 2 4 3 3 6" xfId="9429"/>
    <cellStyle name="표준 5 2 4 3 3 6 2" xfId="13541"/>
    <cellStyle name="표준 5 2 4 3 3 6 2 2" xfId="30137"/>
    <cellStyle name="표준 5 2 4 3 3 6 2 3" xfId="38348"/>
    <cellStyle name="표준 5 2 4 3 3 6 2 4" xfId="46541"/>
    <cellStyle name="표준 5 2 4 3 3 6 3" xfId="17781"/>
    <cellStyle name="표준 5 2 4 3 3 6 4" xfId="21943"/>
    <cellStyle name="표준 5 2 4 3 3 6 5" xfId="26041"/>
    <cellStyle name="표준 5 2 4 3 3 6 6" xfId="34252"/>
    <cellStyle name="표준 5 2 4 3 3 6 7" xfId="42445"/>
    <cellStyle name="표준 5 2 4 3 3 7" xfId="7381"/>
    <cellStyle name="표준 5 2 4 3 3 7 2" xfId="28089"/>
    <cellStyle name="표준 5 2 4 3 3 7 3" xfId="36300"/>
    <cellStyle name="표준 5 2 4 3 3 7 4" xfId="44493"/>
    <cellStyle name="표준 5 2 4 3 3 8" xfId="11493"/>
    <cellStyle name="표준 5 2 4 3 3 9" xfId="15733"/>
    <cellStyle name="표준 5 2 4 3 4" xfId="653"/>
    <cellStyle name="표준 5 2 4 3 4 10" xfId="24121"/>
    <cellStyle name="표준 5 2 4 3 4 11" xfId="32332"/>
    <cellStyle name="표준 5 2 4 3 4 12" xfId="40525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8"/>
    <cellStyle name="표준 5 2 4 3 4 2 2 2 4" xfId="47181"/>
    <cellStyle name="표준 5 2 4 3 4 2 2 3" xfId="18421"/>
    <cellStyle name="표준 5 2 4 3 4 2 2 4" xfId="22583"/>
    <cellStyle name="표준 5 2 4 3 4 2 2 5" xfId="26681"/>
    <cellStyle name="표준 5 2 4 3 4 2 2 6" xfId="34892"/>
    <cellStyle name="표준 5 2 4 3 4 2 2 7" xfId="43085"/>
    <cellStyle name="표준 5 2 4 3 4 2 3" xfId="8021"/>
    <cellStyle name="표준 5 2 4 3 4 2 3 2" xfId="28729"/>
    <cellStyle name="표준 5 2 4 3 4 2 3 3" xfId="36940"/>
    <cellStyle name="표준 5 2 4 3 4 2 3 4" xfId="45133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4"/>
    <cellStyle name="표준 5 2 4 3 4 2 9" xfId="41037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500"/>
    <cellStyle name="표준 5 2 4 3 4 3 2 2 4" xfId="47693"/>
    <cellStyle name="표준 5 2 4 3 4 3 2 3" xfId="18933"/>
    <cellStyle name="표준 5 2 4 3 4 3 2 4" xfId="23095"/>
    <cellStyle name="표준 5 2 4 3 4 3 2 5" xfId="27193"/>
    <cellStyle name="표준 5 2 4 3 4 3 2 6" xfId="35404"/>
    <cellStyle name="표준 5 2 4 3 4 3 2 7" xfId="43597"/>
    <cellStyle name="표준 5 2 4 3 4 3 3" xfId="8533"/>
    <cellStyle name="표준 5 2 4 3 4 3 3 2" xfId="29241"/>
    <cellStyle name="표준 5 2 4 3 4 3 3 3" xfId="37452"/>
    <cellStyle name="표준 5 2 4 3 4 3 3 4" xfId="45645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6"/>
    <cellStyle name="표준 5 2 4 3 4 3 9" xfId="41549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2"/>
    <cellStyle name="표준 5 2 4 3 4 4 2 2 4" xfId="48205"/>
    <cellStyle name="표준 5 2 4 3 4 4 2 3" xfId="19445"/>
    <cellStyle name="표준 5 2 4 3 4 4 2 4" xfId="23607"/>
    <cellStyle name="표준 5 2 4 3 4 4 2 5" xfId="27705"/>
    <cellStyle name="표준 5 2 4 3 4 4 2 6" xfId="35916"/>
    <cellStyle name="표준 5 2 4 3 4 4 2 7" xfId="44109"/>
    <cellStyle name="표준 5 2 4 3 4 4 3" xfId="9045"/>
    <cellStyle name="표준 5 2 4 3 4 4 3 2" xfId="29753"/>
    <cellStyle name="표준 5 2 4 3 4 4 3 3" xfId="37964"/>
    <cellStyle name="표준 5 2 4 3 4 4 3 4" xfId="46157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8"/>
    <cellStyle name="표준 5 2 4 3 4 4 9" xfId="42061"/>
    <cellStyle name="표준 5 2 4 3 4 5" xfId="9557"/>
    <cellStyle name="표준 5 2 4 3 4 5 2" xfId="13669"/>
    <cellStyle name="표준 5 2 4 3 4 5 2 2" xfId="30265"/>
    <cellStyle name="표준 5 2 4 3 4 5 2 3" xfId="38476"/>
    <cellStyle name="표준 5 2 4 3 4 5 2 4" xfId="46669"/>
    <cellStyle name="표준 5 2 4 3 4 5 3" xfId="17909"/>
    <cellStyle name="표준 5 2 4 3 4 5 4" xfId="22071"/>
    <cellStyle name="표준 5 2 4 3 4 5 5" xfId="26169"/>
    <cellStyle name="표준 5 2 4 3 4 5 6" xfId="34380"/>
    <cellStyle name="표준 5 2 4 3 4 5 7" xfId="42573"/>
    <cellStyle name="표준 5 2 4 3 4 6" xfId="7509"/>
    <cellStyle name="표준 5 2 4 3 4 6 2" xfId="28217"/>
    <cellStyle name="표준 5 2 4 3 4 6 3" xfId="36428"/>
    <cellStyle name="표준 5 2 4 3 4 6 4" xfId="44621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2"/>
    <cellStyle name="표준 5 2 4 3 5 2 2 4" xfId="46925"/>
    <cellStyle name="표준 5 2 4 3 5 2 3" xfId="18165"/>
    <cellStyle name="표준 5 2 4 3 5 2 4" xfId="22327"/>
    <cellStyle name="표준 5 2 4 3 5 2 5" xfId="26425"/>
    <cellStyle name="표준 5 2 4 3 5 2 6" xfId="34636"/>
    <cellStyle name="표준 5 2 4 3 5 2 7" xfId="42829"/>
    <cellStyle name="표준 5 2 4 3 5 3" xfId="7765"/>
    <cellStyle name="표준 5 2 4 3 5 3 2" xfId="28473"/>
    <cellStyle name="표준 5 2 4 3 5 3 3" xfId="36684"/>
    <cellStyle name="표준 5 2 4 3 5 3 4" xfId="44877"/>
    <cellStyle name="표준 5 2 4 3 5 4" xfId="11877"/>
    <cellStyle name="표준 5 2 4 3 5 5" xfId="16117"/>
    <cellStyle name="표준 5 2 4 3 5 6" xfId="20279"/>
    <cellStyle name="표준 5 2 4 3 5 7" xfId="24377"/>
    <cellStyle name="표준 5 2 4 3 5 8" xfId="32588"/>
    <cellStyle name="표준 5 2 4 3 5 9" xfId="40781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4"/>
    <cellStyle name="표준 5 2 4 3 6 2 2 4" xfId="47437"/>
    <cellStyle name="표준 5 2 4 3 6 2 3" xfId="18677"/>
    <cellStyle name="표준 5 2 4 3 6 2 4" xfId="22839"/>
    <cellStyle name="표준 5 2 4 3 6 2 5" xfId="26937"/>
    <cellStyle name="표준 5 2 4 3 6 2 6" xfId="35148"/>
    <cellStyle name="표준 5 2 4 3 6 2 7" xfId="43341"/>
    <cellStyle name="표준 5 2 4 3 6 3" xfId="8277"/>
    <cellStyle name="표준 5 2 4 3 6 3 2" xfId="28985"/>
    <cellStyle name="표준 5 2 4 3 6 3 3" xfId="37196"/>
    <cellStyle name="표준 5 2 4 3 6 3 4" xfId="45389"/>
    <cellStyle name="표준 5 2 4 3 6 4" xfId="12389"/>
    <cellStyle name="표준 5 2 4 3 6 5" xfId="16629"/>
    <cellStyle name="표준 5 2 4 3 6 6" xfId="20791"/>
    <cellStyle name="표준 5 2 4 3 6 7" xfId="24889"/>
    <cellStyle name="표준 5 2 4 3 6 8" xfId="33100"/>
    <cellStyle name="표준 5 2 4 3 6 9" xfId="41293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6"/>
    <cellStyle name="표준 5 2 4 3 7 2 2 4" xfId="47949"/>
    <cellStyle name="표준 5 2 4 3 7 2 3" xfId="19189"/>
    <cellStyle name="표준 5 2 4 3 7 2 4" xfId="23351"/>
    <cellStyle name="표준 5 2 4 3 7 2 5" xfId="27449"/>
    <cellStyle name="표준 5 2 4 3 7 2 6" xfId="35660"/>
    <cellStyle name="표준 5 2 4 3 7 2 7" xfId="43853"/>
    <cellStyle name="표준 5 2 4 3 7 3" xfId="8789"/>
    <cellStyle name="표준 5 2 4 3 7 3 2" xfId="29497"/>
    <cellStyle name="표준 5 2 4 3 7 3 3" xfId="37708"/>
    <cellStyle name="표준 5 2 4 3 7 3 4" xfId="45901"/>
    <cellStyle name="표준 5 2 4 3 7 4" xfId="12901"/>
    <cellStyle name="표준 5 2 4 3 7 5" xfId="17141"/>
    <cellStyle name="표준 5 2 4 3 7 6" xfId="21303"/>
    <cellStyle name="표준 5 2 4 3 7 7" xfId="25401"/>
    <cellStyle name="표준 5 2 4 3 7 8" xfId="33612"/>
    <cellStyle name="표준 5 2 4 3 7 9" xfId="41805"/>
    <cellStyle name="표준 5 2 4 3 8" xfId="397"/>
    <cellStyle name="표준 5 2 4 3 8 2" xfId="9301"/>
    <cellStyle name="표준 5 2 4 3 8 2 2" xfId="30009"/>
    <cellStyle name="표준 5 2 4 3 8 2 3" xfId="38220"/>
    <cellStyle name="표준 5 2 4 3 8 2 4" xfId="46413"/>
    <cellStyle name="표준 5 2 4 3 8 3" xfId="13413"/>
    <cellStyle name="표준 5 2 4 3 8 4" xfId="17653"/>
    <cellStyle name="표준 5 2 4 3 8 5" xfId="21815"/>
    <cellStyle name="표준 5 2 4 3 8 6" xfId="25913"/>
    <cellStyle name="표준 5 2 4 3 8 7" xfId="34124"/>
    <cellStyle name="표준 5 2 4 3 8 8" xfId="42317"/>
    <cellStyle name="표준 5 2 4 3 9" xfId="7000"/>
    <cellStyle name="표준 5 2 4 3 9 2" xfId="27961"/>
    <cellStyle name="표준 5 2 4 3 9 3" xfId="36172"/>
    <cellStyle name="표준 5 2 4 3 9 4" xfId="44365"/>
    <cellStyle name="표준 5 2 4 30" xfId="32027"/>
    <cellStyle name="표준 5 2 4 31" xfId="32044"/>
    <cellStyle name="표준 5 2 4 32" xfId="40237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8"/>
    <cellStyle name="표준 5 2 4 4 16" xfId="40301"/>
    <cellStyle name="표준 5 2 4 4 2" xfId="557"/>
    <cellStyle name="표준 5 2 4 4 2 10" xfId="19927"/>
    <cellStyle name="표준 5 2 4 4 2 11" xfId="24025"/>
    <cellStyle name="표준 5 2 4 4 2 12" xfId="32236"/>
    <cellStyle name="표준 5 2 4 4 2 13" xfId="40429"/>
    <cellStyle name="표준 5 2 4 4 2 2" xfId="813"/>
    <cellStyle name="표준 5 2 4 4 2 2 10" xfId="24281"/>
    <cellStyle name="표준 5 2 4 4 2 2 11" xfId="32492"/>
    <cellStyle name="표준 5 2 4 4 2 2 12" xfId="40685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8"/>
    <cellStyle name="표준 5 2 4 4 2 2 2 2 2 4" xfId="47341"/>
    <cellStyle name="표준 5 2 4 4 2 2 2 2 3" xfId="18581"/>
    <cellStyle name="표준 5 2 4 4 2 2 2 2 4" xfId="22743"/>
    <cellStyle name="표준 5 2 4 4 2 2 2 2 5" xfId="26841"/>
    <cellStyle name="표준 5 2 4 4 2 2 2 2 6" xfId="35052"/>
    <cellStyle name="표준 5 2 4 4 2 2 2 2 7" xfId="43245"/>
    <cellStyle name="표준 5 2 4 4 2 2 2 3" xfId="8181"/>
    <cellStyle name="표준 5 2 4 4 2 2 2 3 2" xfId="28889"/>
    <cellStyle name="표준 5 2 4 4 2 2 2 3 3" xfId="37100"/>
    <cellStyle name="표준 5 2 4 4 2 2 2 3 4" xfId="45293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4"/>
    <cellStyle name="표준 5 2 4 4 2 2 2 9" xfId="41197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60"/>
    <cellStyle name="표준 5 2 4 4 2 2 3 2 2 4" xfId="47853"/>
    <cellStyle name="표준 5 2 4 4 2 2 3 2 3" xfId="19093"/>
    <cellStyle name="표준 5 2 4 4 2 2 3 2 4" xfId="23255"/>
    <cellStyle name="표준 5 2 4 4 2 2 3 2 5" xfId="27353"/>
    <cellStyle name="표준 5 2 4 4 2 2 3 2 6" xfId="35564"/>
    <cellStyle name="표준 5 2 4 4 2 2 3 2 7" xfId="43757"/>
    <cellStyle name="표준 5 2 4 4 2 2 3 3" xfId="8693"/>
    <cellStyle name="표준 5 2 4 4 2 2 3 3 2" xfId="29401"/>
    <cellStyle name="표준 5 2 4 4 2 2 3 3 3" xfId="37612"/>
    <cellStyle name="표준 5 2 4 4 2 2 3 3 4" xfId="45805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6"/>
    <cellStyle name="표준 5 2 4 4 2 2 3 9" xfId="41709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2"/>
    <cellStyle name="표준 5 2 4 4 2 2 4 2 2 4" xfId="48365"/>
    <cellStyle name="표준 5 2 4 4 2 2 4 2 3" xfId="19605"/>
    <cellStyle name="표준 5 2 4 4 2 2 4 2 4" xfId="23767"/>
    <cellStyle name="표준 5 2 4 4 2 2 4 2 5" xfId="27865"/>
    <cellStyle name="표준 5 2 4 4 2 2 4 2 6" xfId="36076"/>
    <cellStyle name="표준 5 2 4 4 2 2 4 2 7" xfId="44269"/>
    <cellStyle name="표준 5 2 4 4 2 2 4 3" xfId="9205"/>
    <cellStyle name="표준 5 2 4 4 2 2 4 3 2" xfId="29913"/>
    <cellStyle name="표준 5 2 4 4 2 2 4 3 3" xfId="38124"/>
    <cellStyle name="표준 5 2 4 4 2 2 4 3 4" xfId="46317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8"/>
    <cellStyle name="표준 5 2 4 4 2 2 4 9" xfId="42221"/>
    <cellStyle name="표준 5 2 4 4 2 2 5" xfId="9717"/>
    <cellStyle name="표준 5 2 4 4 2 2 5 2" xfId="13829"/>
    <cellStyle name="표준 5 2 4 4 2 2 5 2 2" xfId="30425"/>
    <cellStyle name="표준 5 2 4 4 2 2 5 2 3" xfId="38636"/>
    <cellStyle name="표준 5 2 4 4 2 2 5 2 4" xfId="46829"/>
    <cellStyle name="표준 5 2 4 4 2 2 5 3" xfId="18069"/>
    <cellStyle name="표준 5 2 4 4 2 2 5 4" xfId="22231"/>
    <cellStyle name="표준 5 2 4 4 2 2 5 5" xfId="26329"/>
    <cellStyle name="표준 5 2 4 4 2 2 5 6" xfId="34540"/>
    <cellStyle name="표준 5 2 4 4 2 2 5 7" xfId="42733"/>
    <cellStyle name="표준 5 2 4 4 2 2 6" xfId="7669"/>
    <cellStyle name="표준 5 2 4 4 2 2 6 2" xfId="28377"/>
    <cellStyle name="표준 5 2 4 4 2 2 6 3" xfId="36588"/>
    <cellStyle name="표준 5 2 4 4 2 2 6 4" xfId="44781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2"/>
    <cellStyle name="표준 5 2 4 4 2 3 2 2 4" xfId="47085"/>
    <cellStyle name="표준 5 2 4 4 2 3 2 3" xfId="18325"/>
    <cellStyle name="표준 5 2 4 4 2 3 2 4" xfId="22487"/>
    <cellStyle name="표준 5 2 4 4 2 3 2 5" xfId="26585"/>
    <cellStyle name="표준 5 2 4 4 2 3 2 6" xfId="34796"/>
    <cellStyle name="표준 5 2 4 4 2 3 2 7" xfId="42989"/>
    <cellStyle name="표준 5 2 4 4 2 3 3" xfId="7925"/>
    <cellStyle name="표준 5 2 4 4 2 3 3 2" xfId="28633"/>
    <cellStyle name="표준 5 2 4 4 2 3 3 3" xfId="36844"/>
    <cellStyle name="표준 5 2 4 4 2 3 3 4" xfId="45037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8"/>
    <cellStyle name="표준 5 2 4 4 2 3 9" xfId="40941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4"/>
    <cellStyle name="표준 5 2 4 4 2 4 2 2 4" xfId="47597"/>
    <cellStyle name="표준 5 2 4 4 2 4 2 3" xfId="18837"/>
    <cellStyle name="표준 5 2 4 4 2 4 2 4" xfId="22999"/>
    <cellStyle name="표준 5 2 4 4 2 4 2 5" xfId="27097"/>
    <cellStyle name="표준 5 2 4 4 2 4 2 6" xfId="35308"/>
    <cellStyle name="표준 5 2 4 4 2 4 2 7" xfId="43501"/>
    <cellStyle name="표준 5 2 4 4 2 4 3" xfId="8437"/>
    <cellStyle name="표준 5 2 4 4 2 4 3 2" xfId="29145"/>
    <cellStyle name="표준 5 2 4 4 2 4 3 3" xfId="37356"/>
    <cellStyle name="표준 5 2 4 4 2 4 3 4" xfId="45549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60"/>
    <cellStyle name="표준 5 2 4 4 2 4 9" xfId="41453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6"/>
    <cellStyle name="표준 5 2 4 4 2 5 2 2 4" xfId="48109"/>
    <cellStyle name="표준 5 2 4 4 2 5 2 3" xfId="19349"/>
    <cellStyle name="표준 5 2 4 4 2 5 2 4" xfId="23511"/>
    <cellStyle name="표준 5 2 4 4 2 5 2 5" xfId="27609"/>
    <cellStyle name="표준 5 2 4 4 2 5 2 6" xfId="35820"/>
    <cellStyle name="표준 5 2 4 4 2 5 2 7" xfId="44013"/>
    <cellStyle name="표준 5 2 4 4 2 5 3" xfId="8949"/>
    <cellStyle name="표준 5 2 4 4 2 5 3 2" xfId="29657"/>
    <cellStyle name="표준 5 2 4 4 2 5 3 3" xfId="37868"/>
    <cellStyle name="표준 5 2 4 4 2 5 3 4" xfId="46061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2"/>
    <cellStyle name="표준 5 2 4 4 2 5 9" xfId="41965"/>
    <cellStyle name="표준 5 2 4 4 2 6" xfId="9461"/>
    <cellStyle name="표준 5 2 4 4 2 6 2" xfId="13573"/>
    <cellStyle name="표준 5 2 4 4 2 6 2 2" xfId="30169"/>
    <cellStyle name="표준 5 2 4 4 2 6 2 3" xfId="38380"/>
    <cellStyle name="표준 5 2 4 4 2 6 2 4" xfId="46573"/>
    <cellStyle name="표준 5 2 4 4 2 6 3" xfId="17813"/>
    <cellStyle name="표준 5 2 4 4 2 6 4" xfId="21975"/>
    <cellStyle name="표준 5 2 4 4 2 6 5" xfId="26073"/>
    <cellStyle name="표준 5 2 4 4 2 6 6" xfId="34284"/>
    <cellStyle name="표준 5 2 4 4 2 6 7" xfId="42477"/>
    <cellStyle name="표준 5 2 4 4 2 7" xfId="7413"/>
    <cellStyle name="표준 5 2 4 4 2 7 2" xfId="28121"/>
    <cellStyle name="표준 5 2 4 4 2 7 3" xfId="36332"/>
    <cellStyle name="표준 5 2 4 4 2 7 4" xfId="44525"/>
    <cellStyle name="표준 5 2 4 4 2 8" xfId="11525"/>
    <cellStyle name="표준 5 2 4 4 2 9" xfId="15765"/>
    <cellStyle name="표준 5 2 4 4 3" xfId="685"/>
    <cellStyle name="표준 5 2 4 4 3 10" xfId="24153"/>
    <cellStyle name="표준 5 2 4 4 3 11" xfId="32364"/>
    <cellStyle name="표준 5 2 4 4 3 12" xfId="40557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20"/>
    <cellStyle name="표준 5 2 4 4 3 2 2 2 4" xfId="47213"/>
    <cellStyle name="표준 5 2 4 4 3 2 2 3" xfId="18453"/>
    <cellStyle name="표준 5 2 4 4 3 2 2 4" xfId="22615"/>
    <cellStyle name="표준 5 2 4 4 3 2 2 5" xfId="26713"/>
    <cellStyle name="표준 5 2 4 4 3 2 2 6" xfId="34924"/>
    <cellStyle name="표준 5 2 4 4 3 2 2 7" xfId="43117"/>
    <cellStyle name="표준 5 2 4 4 3 2 3" xfId="8053"/>
    <cellStyle name="표준 5 2 4 4 3 2 3 2" xfId="28761"/>
    <cellStyle name="표준 5 2 4 4 3 2 3 3" xfId="36972"/>
    <cellStyle name="표준 5 2 4 4 3 2 3 4" xfId="45165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6"/>
    <cellStyle name="표준 5 2 4 4 3 2 9" xfId="41069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2"/>
    <cellStyle name="표준 5 2 4 4 3 3 2 2 4" xfId="47725"/>
    <cellStyle name="표준 5 2 4 4 3 3 2 3" xfId="18965"/>
    <cellStyle name="표준 5 2 4 4 3 3 2 4" xfId="23127"/>
    <cellStyle name="표준 5 2 4 4 3 3 2 5" xfId="27225"/>
    <cellStyle name="표준 5 2 4 4 3 3 2 6" xfId="35436"/>
    <cellStyle name="표준 5 2 4 4 3 3 2 7" xfId="43629"/>
    <cellStyle name="표준 5 2 4 4 3 3 3" xfId="8565"/>
    <cellStyle name="표준 5 2 4 4 3 3 3 2" xfId="29273"/>
    <cellStyle name="표준 5 2 4 4 3 3 3 3" xfId="37484"/>
    <cellStyle name="표준 5 2 4 4 3 3 3 4" xfId="45677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8"/>
    <cellStyle name="표준 5 2 4 4 3 3 9" xfId="41581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4"/>
    <cellStyle name="표준 5 2 4 4 3 4 2 2 4" xfId="48237"/>
    <cellStyle name="표준 5 2 4 4 3 4 2 3" xfId="19477"/>
    <cellStyle name="표준 5 2 4 4 3 4 2 4" xfId="23639"/>
    <cellStyle name="표준 5 2 4 4 3 4 2 5" xfId="27737"/>
    <cellStyle name="표준 5 2 4 4 3 4 2 6" xfId="35948"/>
    <cellStyle name="표준 5 2 4 4 3 4 2 7" xfId="44141"/>
    <cellStyle name="표준 5 2 4 4 3 4 3" xfId="9077"/>
    <cellStyle name="표준 5 2 4 4 3 4 3 2" xfId="29785"/>
    <cellStyle name="표준 5 2 4 4 3 4 3 3" xfId="37996"/>
    <cellStyle name="표준 5 2 4 4 3 4 3 4" xfId="46189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900"/>
    <cellStyle name="표준 5 2 4 4 3 4 9" xfId="42093"/>
    <cellStyle name="표준 5 2 4 4 3 5" xfId="9589"/>
    <cellStyle name="표준 5 2 4 4 3 5 2" xfId="13701"/>
    <cellStyle name="표준 5 2 4 4 3 5 2 2" xfId="30297"/>
    <cellStyle name="표준 5 2 4 4 3 5 2 3" xfId="38508"/>
    <cellStyle name="표준 5 2 4 4 3 5 2 4" xfId="46701"/>
    <cellStyle name="표준 5 2 4 4 3 5 3" xfId="17941"/>
    <cellStyle name="표준 5 2 4 4 3 5 4" xfId="22103"/>
    <cellStyle name="표준 5 2 4 4 3 5 5" xfId="26201"/>
    <cellStyle name="표준 5 2 4 4 3 5 6" xfId="34412"/>
    <cellStyle name="표준 5 2 4 4 3 5 7" xfId="42605"/>
    <cellStyle name="표준 5 2 4 4 3 6" xfId="7541"/>
    <cellStyle name="표준 5 2 4 4 3 6 2" xfId="28249"/>
    <cellStyle name="표준 5 2 4 4 3 6 3" xfId="36460"/>
    <cellStyle name="표준 5 2 4 4 3 6 4" xfId="44653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4"/>
    <cellStyle name="표준 5 2 4 4 4 2 2 4" xfId="46957"/>
    <cellStyle name="표준 5 2 4 4 4 2 3" xfId="18197"/>
    <cellStyle name="표준 5 2 4 4 4 2 4" xfId="22359"/>
    <cellStyle name="표준 5 2 4 4 4 2 5" xfId="26457"/>
    <cellStyle name="표준 5 2 4 4 4 2 6" xfId="34668"/>
    <cellStyle name="표준 5 2 4 4 4 2 7" xfId="42861"/>
    <cellStyle name="표준 5 2 4 4 4 3" xfId="7797"/>
    <cellStyle name="표준 5 2 4 4 4 3 2" xfId="28505"/>
    <cellStyle name="표준 5 2 4 4 4 3 3" xfId="36716"/>
    <cellStyle name="표준 5 2 4 4 4 3 4" xfId="44909"/>
    <cellStyle name="표준 5 2 4 4 4 4" xfId="11909"/>
    <cellStyle name="표준 5 2 4 4 4 5" xfId="16149"/>
    <cellStyle name="표준 5 2 4 4 4 6" xfId="20311"/>
    <cellStyle name="표준 5 2 4 4 4 7" xfId="24409"/>
    <cellStyle name="표준 5 2 4 4 4 8" xfId="32620"/>
    <cellStyle name="표준 5 2 4 4 4 9" xfId="40813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6"/>
    <cellStyle name="표준 5 2 4 4 5 2 2 4" xfId="47469"/>
    <cellStyle name="표준 5 2 4 4 5 2 3" xfId="18709"/>
    <cellStyle name="표준 5 2 4 4 5 2 4" xfId="22871"/>
    <cellStyle name="표준 5 2 4 4 5 2 5" xfId="26969"/>
    <cellStyle name="표준 5 2 4 4 5 2 6" xfId="35180"/>
    <cellStyle name="표준 5 2 4 4 5 2 7" xfId="43373"/>
    <cellStyle name="표준 5 2 4 4 5 3" xfId="8309"/>
    <cellStyle name="표준 5 2 4 4 5 3 2" xfId="29017"/>
    <cellStyle name="표준 5 2 4 4 5 3 3" xfId="37228"/>
    <cellStyle name="표준 5 2 4 4 5 3 4" xfId="45421"/>
    <cellStyle name="표준 5 2 4 4 5 4" xfId="12421"/>
    <cellStyle name="표준 5 2 4 4 5 5" xfId="16661"/>
    <cellStyle name="표준 5 2 4 4 5 6" xfId="20823"/>
    <cellStyle name="표준 5 2 4 4 5 7" xfId="24921"/>
    <cellStyle name="표준 5 2 4 4 5 8" xfId="33132"/>
    <cellStyle name="표준 5 2 4 4 5 9" xfId="41325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8"/>
    <cellStyle name="표준 5 2 4 4 6 2 2 4" xfId="47981"/>
    <cellStyle name="표준 5 2 4 4 6 2 3" xfId="19221"/>
    <cellStyle name="표준 5 2 4 4 6 2 4" xfId="23383"/>
    <cellStyle name="표준 5 2 4 4 6 2 5" xfId="27481"/>
    <cellStyle name="표준 5 2 4 4 6 2 6" xfId="35692"/>
    <cellStyle name="표준 5 2 4 4 6 2 7" xfId="43885"/>
    <cellStyle name="표준 5 2 4 4 6 3" xfId="8821"/>
    <cellStyle name="표준 5 2 4 4 6 3 2" xfId="29529"/>
    <cellStyle name="표준 5 2 4 4 6 3 3" xfId="37740"/>
    <cellStyle name="표준 5 2 4 4 6 3 4" xfId="45933"/>
    <cellStyle name="표준 5 2 4 4 6 4" xfId="12933"/>
    <cellStyle name="표준 5 2 4 4 6 5" xfId="17173"/>
    <cellStyle name="표준 5 2 4 4 6 6" xfId="21335"/>
    <cellStyle name="표준 5 2 4 4 6 7" xfId="25433"/>
    <cellStyle name="표준 5 2 4 4 6 8" xfId="33644"/>
    <cellStyle name="표준 5 2 4 4 6 9" xfId="41837"/>
    <cellStyle name="표준 5 2 4 4 7" xfId="7026"/>
    <cellStyle name="표준 5 2 4 4 7 2" xfId="9333"/>
    <cellStyle name="표준 5 2 4 4 7 2 2" xfId="30041"/>
    <cellStyle name="표준 5 2 4 4 7 2 3" xfId="38252"/>
    <cellStyle name="표준 5 2 4 4 7 2 4" xfId="46445"/>
    <cellStyle name="표준 5 2 4 4 7 3" xfId="13445"/>
    <cellStyle name="표준 5 2 4 4 7 4" xfId="17685"/>
    <cellStyle name="표준 5 2 4 4 7 5" xfId="21847"/>
    <cellStyle name="표준 5 2 4 4 7 6" xfId="25945"/>
    <cellStyle name="표준 5 2 4 4 7 7" xfId="34156"/>
    <cellStyle name="표준 5 2 4 4 7 8" xfId="42349"/>
    <cellStyle name="표준 5 2 4 4 8" xfId="7154"/>
    <cellStyle name="표준 5 2 4 4 8 2" xfId="27993"/>
    <cellStyle name="표준 5 2 4 4 8 3" xfId="36204"/>
    <cellStyle name="표준 5 2 4 4 8 4" xfId="44397"/>
    <cellStyle name="표준 5 2 4 4 9" xfId="7285"/>
    <cellStyle name="표준 5 2 4 5" xfId="493"/>
    <cellStyle name="표준 5 2 4 5 10" xfId="19863"/>
    <cellStyle name="표준 5 2 4 5 11" xfId="23961"/>
    <cellStyle name="표준 5 2 4 5 12" xfId="32172"/>
    <cellStyle name="표준 5 2 4 5 13" xfId="40365"/>
    <cellStyle name="표준 5 2 4 5 2" xfId="749"/>
    <cellStyle name="표준 5 2 4 5 2 10" xfId="24217"/>
    <cellStyle name="표준 5 2 4 5 2 11" xfId="32428"/>
    <cellStyle name="표준 5 2 4 5 2 12" xfId="40621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4"/>
    <cellStyle name="표준 5 2 4 5 2 2 2 2 4" xfId="47277"/>
    <cellStyle name="표준 5 2 4 5 2 2 2 3" xfId="18517"/>
    <cellStyle name="표준 5 2 4 5 2 2 2 4" xfId="22679"/>
    <cellStyle name="표준 5 2 4 5 2 2 2 5" xfId="26777"/>
    <cellStyle name="표준 5 2 4 5 2 2 2 6" xfId="34988"/>
    <cellStyle name="표준 5 2 4 5 2 2 2 7" xfId="43181"/>
    <cellStyle name="표준 5 2 4 5 2 2 3" xfId="8117"/>
    <cellStyle name="표준 5 2 4 5 2 2 3 2" xfId="28825"/>
    <cellStyle name="표준 5 2 4 5 2 2 3 3" xfId="37036"/>
    <cellStyle name="표준 5 2 4 5 2 2 3 4" xfId="45229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40"/>
    <cellStyle name="표준 5 2 4 5 2 2 9" xfId="41133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6"/>
    <cellStyle name="표준 5 2 4 5 2 3 2 2 4" xfId="47789"/>
    <cellStyle name="표준 5 2 4 5 2 3 2 3" xfId="19029"/>
    <cellStyle name="표준 5 2 4 5 2 3 2 4" xfId="23191"/>
    <cellStyle name="표준 5 2 4 5 2 3 2 5" xfId="27289"/>
    <cellStyle name="표준 5 2 4 5 2 3 2 6" xfId="35500"/>
    <cellStyle name="표준 5 2 4 5 2 3 2 7" xfId="43693"/>
    <cellStyle name="표준 5 2 4 5 2 3 3" xfId="8629"/>
    <cellStyle name="표준 5 2 4 5 2 3 3 2" xfId="29337"/>
    <cellStyle name="표준 5 2 4 5 2 3 3 3" xfId="37548"/>
    <cellStyle name="표준 5 2 4 5 2 3 3 4" xfId="45741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2"/>
    <cellStyle name="표준 5 2 4 5 2 3 9" xfId="41645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8"/>
    <cellStyle name="표준 5 2 4 5 2 4 2 2 4" xfId="48301"/>
    <cellStyle name="표준 5 2 4 5 2 4 2 3" xfId="19541"/>
    <cellStyle name="표준 5 2 4 5 2 4 2 4" xfId="23703"/>
    <cellStyle name="표준 5 2 4 5 2 4 2 5" xfId="27801"/>
    <cellStyle name="표준 5 2 4 5 2 4 2 6" xfId="36012"/>
    <cellStyle name="표준 5 2 4 5 2 4 2 7" xfId="44205"/>
    <cellStyle name="표준 5 2 4 5 2 4 3" xfId="9141"/>
    <cellStyle name="표준 5 2 4 5 2 4 3 2" xfId="29849"/>
    <cellStyle name="표준 5 2 4 5 2 4 3 3" xfId="38060"/>
    <cellStyle name="표준 5 2 4 5 2 4 3 4" xfId="46253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4"/>
    <cellStyle name="표준 5 2 4 5 2 4 9" xfId="42157"/>
    <cellStyle name="표준 5 2 4 5 2 5" xfId="9653"/>
    <cellStyle name="표준 5 2 4 5 2 5 2" xfId="13765"/>
    <cellStyle name="표준 5 2 4 5 2 5 2 2" xfId="30361"/>
    <cellStyle name="표준 5 2 4 5 2 5 2 3" xfId="38572"/>
    <cellStyle name="표준 5 2 4 5 2 5 2 4" xfId="46765"/>
    <cellStyle name="표준 5 2 4 5 2 5 3" xfId="18005"/>
    <cellStyle name="표준 5 2 4 5 2 5 4" xfId="22167"/>
    <cellStyle name="표준 5 2 4 5 2 5 5" xfId="26265"/>
    <cellStyle name="표준 5 2 4 5 2 5 6" xfId="34476"/>
    <cellStyle name="표준 5 2 4 5 2 5 7" xfId="42669"/>
    <cellStyle name="표준 5 2 4 5 2 6" xfId="7605"/>
    <cellStyle name="표준 5 2 4 5 2 6 2" xfId="28313"/>
    <cellStyle name="표준 5 2 4 5 2 6 3" xfId="36524"/>
    <cellStyle name="표준 5 2 4 5 2 6 4" xfId="44717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8"/>
    <cellStyle name="표준 5 2 4 5 3 2 2 4" xfId="47021"/>
    <cellStyle name="표준 5 2 4 5 3 2 3" xfId="18261"/>
    <cellStyle name="표준 5 2 4 5 3 2 4" xfId="22423"/>
    <cellStyle name="표준 5 2 4 5 3 2 5" xfId="26521"/>
    <cellStyle name="표준 5 2 4 5 3 2 6" xfId="34732"/>
    <cellStyle name="표준 5 2 4 5 3 2 7" xfId="42925"/>
    <cellStyle name="표준 5 2 4 5 3 3" xfId="7861"/>
    <cellStyle name="표준 5 2 4 5 3 3 2" xfId="28569"/>
    <cellStyle name="표준 5 2 4 5 3 3 3" xfId="36780"/>
    <cellStyle name="표준 5 2 4 5 3 3 4" xfId="44973"/>
    <cellStyle name="표준 5 2 4 5 3 4" xfId="11973"/>
    <cellStyle name="표준 5 2 4 5 3 5" xfId="16213"/>
    <cellStyle name="표준 5 2 4 5 3 6" xfId="20375"/>
    <cellStyle name="표준 5 2 4 5 3 7" xfId="24473"/>
    <cellStyle name="표준 5 2 4 5 3 8" xfId="32684"/>
    <cellStyle name="표준 5 2 4 5 3 9" xfId="40877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40"/>
    <cellStyle name="표준 5 2 4 5 4 2 2 4" xfId="47533"/>
    <cellStyle name="표준 5 2 4 5 4 2 3" xfId="18773"/>
    <cellStyle name="표준 5 2 4 5 4 2 4" xfId="22935"/>
    <cellStyle name="표준 5 2 4 5 4 2 5" xfId="27033"/>
    <cellStyle name="표준 5 2 4 5 4 2 6" xfId="35244"/>
    <cellStyle name="표준 5 2 4 5 4 2 7" xfId="43437"/>
    <cellStyle name="표준 5 2 4 5 4 3" xfId="8373"/>
    <cellStyle name="표준 5 2 4 5 4 3 2" xfId="29081"/>
    <cellStyle name="표준 5 2 4 5 4 3 3" xfId="37292"/>
    <cellStyle name="표준 5 2 4 5 4 3 4" xfId="45485"/>
    <cellStyle name="표준 5 2 4 5 4 4" xfId="12485"/>
    <cellStyle name="표준 5 2 4 5 4 5" xfId="16725"/>
    <cellStyle name="표준 5 2 4 5 4 6" xfId="20887"/>
    <cellStyle name="표준 5 2 4 5 4 7" xfId="24985"/>
    <cellStyle name="표준 5 2 4 5 4 8" xfId="33196"/>
    <cellStyle name="표준 5 2 4 5 4 9" xfId="41389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2"/>
    <cellStyle name="표준 5 2 4 5 5 2 2 4" xfId="48045"/>
    <cellStyle name="표준 5 2 4 5 5 2 3" xfId="19285"/>
    <cellStyle name="표준 5 2 4 5 5 2 4" xfId="23447"/>
    <cellStyle name="표준 5 2 4 5 5 2 5" xfId="27545"/>
    <cellStyle name="표준 5 2 4 5 5 2 6" xfId="35756"/>
    <cellStyle name="표준 5 2 4 5 5 2 7" xfId="43949"/>
    <cellStyle name="표준 5 2 4 5 5 3" xfId="8885"/>
    <cellStyle name="표준 5 2 4 5 5 3 2" xfId="29593"/>
    <cellStyle name="표준 5 2 4 5 5 3 3" xfId="37804"/>
    <cellStyle name="표준 5 2 4 5 5 3 4" xfId="45997"/>
    <cellStyle name="표준 5 2 4 5 5 4" xfId="12997"/>
    <cellStyle name="표준 5 2 4 5 5 5" xfId="17237"/>
    <cellStyle name="표준 5 2 4 5 5 6" xfId="21399"/>
    <cellStyle name="표준 5 2 4 5 5 7" xfId="25497"/>
    <cellStyle name="표준 5 2 4 5 5 8" xfId="33708"/>
    <cellStyle name="표준 5 2 4 5 5 9" xfId="41901"/>
    <cellStyle name="표준 5 2 4 5 6" xfId="9397"/>
    <cellStyle name="표준 5 2 4 5 6 2" xfId="13509"/>
    <cellStyle name="표준 5 2 4 5 6 2 2" xfId="30105"/>
    <cellStyle name="표준 5 2 4 5 6 2 3" xfId="38316"/>
    <cellStyle name="표준 5 2 4 5 6 2 4" xfId="46509"/>
    <cellStyle name="표준 5 2 4 5 6 3" xfId="17749"/>
    <cellStyle name="표준 5 2 4 5 6 4" xfId="21911"/>
    <cellStyle name="표준 5 2 4 5 6 5" xfId="26009"/>
    <cellStyle name="표준 5 2 4 5 6 6" xfId="34220"/>
    <cellStyle name="표준 5 2 4 5 6 7" xfId="42413"/>
    <cellStyle name="표준 5 2 4 5 7" xfId="7349"/>
    <cellStyle name="표준 5 2 4 5 7 2" xfId="28057"/>
    <cellStyle name="표준 5 2 4 5 7 3" xfId="36268"/>
    <cellStyle name="표준 5 2 4 5 7 4" xfId="44461"/>
    <cellStyle name="표준 5 2 4 5 8" xfId="11461"/>
    <cellStyle name="표준 5 2 4 5 9" xfId="15701"/>
    <cellStyle name="표준 5 2 4 6" xfId="621"/>
    <cellStyle name="표준 5 2 4 6 10" xfId="24089"/>
    <cellStyle name="표준 5 2 4 6 11" xfId="32300"/>
    <cellStyle name="표준 5 2 4 6 12" xfId="40493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6"/>
    <cellStyle name="표준 5 2 4 6 2 2 2 4" xfId="47149"/>
    <cellStyle name="표준 5 2 4 6 2 2 3" xfId="18389"/>
    <cellStyle name="표준 5 2 4 6 2 2 4" xfId="22551"/>
    <cellStyle name="표준 5 2 4 6 2 2 5" xfId="26649"/>
    <cellStyle name="표준 5 2 4 6 2 2 6" xfId="34860"/>
    <cellStyle name="표준 5 2 4 6 2 2 7" xfId="43053"/>
    <cellStyle name="표준 5 2 4 6 2 3" xfId="7989"/>
    <cellStyle name="표준 5 2 4 6 2 3 2" xfId="28697"/>
    <cellStyle name="표준 5 2 4 6 2 3 3" xfId="36908"/>
    <cellStyle name="표준 5 2 4 6 2 3 4" xfId="45101"/>
    <cellStyle name="표준 5 2 4 6 2 4" xfId="12101"/>
    <cellStyle name="표준 5 2 4 6 2 5" xfId="16341"/>
    <cellStyle name="표준 5 2 4 6 2 6" xfId="20503"/>
    <cellStyle name="표준 5 2 4 6 2 7" xfId="24601"/>
    <cellStyle name="표준 5 2 4 6 2 8" xfId="32812"/>
    <cellStyle name="표준 5 2 4 6 2 9" xfId="41005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8"/>
    <cellStyle name="표준 5 2 4 6 3 2 2 4" xfId="47661"/>
    <cellStyle name="표준 5 2 4 6 3 2 3" xfId="18901"/>
    <cellStyle name="표준 5 2 4 6 3 2 4" xfId="23063"/>
    <cellStyle name="표준 5 2 4 6 3 2 5" xfId="27161"/>
    <cellStyle name="표준 5 2 4 6 3 2 6" xfId="35372"/>
    <cellStyle name="표준 5 2 4 6 3 2 7" xfId="43565"/>
    <cellStyle name="표준 5 2 4 6 3 3" xfId="8501"/>
    <cellStyle name="표준 5 2 4 6 3 3 2" xfId="29209"/>
    <cellStyle name="표준 5 2 4 6 3 3 3" xfId="37420"/>
    <cellStyle name="표준 5 2 4 6 3 3 4" xfId="45613"/>
    <cellStyle name="표준 5 2 4 6 3 4" xfId="12613"/>
    <cellStyle name="표준 5 2 4 6 3 5" xfId="16853"/>
    <cellStyle name="표준 5 2 4 6 3 6" xfId="21015"/>
    <cellStyle name="표준 5 2 4 6 3 7" xfId="25113"/>
    <cellStyle name="표준 5 2 4 6 3 8" xfId="33324"/>
    <cellStyle name="표준 5 2 4 6 3 9" xfId="41517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80"/>
    <cellStyle name="표준 5 2 4 6 4 2 2 4" xfId="48173"/>
    <cellStyle name="표준 5 2 4 6 4 2 3" xfId="19413"/>
    <cellStyle name="표준 5 2 4 6 4 2 4" xfId="23575"/>
    <cellStyle name="표준 5 2 4 6 4 2 5" xfId="27673"/>
    <cellStyle name="표준 5 2 4 6 4 2 6" xfId="35884"/>
    <cellStyle name="표준 5 2 4 6 4 2 7" xfId="44077"/>
    <cellStyle name="표준 5 2 4 6 4 3" xfId="9013"/>
    <cellStyle name="표준 5 2 4 6 4 3 2" xfId="29721"/>
    <cellStyle name="표준 5 2 4 6 4 3 3" xfId="37932"/>
    <cellStyle name="표준 5 2 4 6 4 3 4" xfId="46125"/>
    <cellStyle name="표준 5 2 4 6 4 4" xfId="13125"/>
    <cellStyle name="표준 5 2 4 6 4 5" xfId="17365"/>
    <cellStyle name="표준 5 2 4 6 4 6" xfId="21527"/>
    <cellStyle name="표준 5 2 4 6 4 7" xfId="25625"/>
    <cellStyle name="표준 5 2 4 6 4 8" xfId="33836"/>
    <cellStyle name="표준 5 2 4 6 4 9" xfId="42029"/>
    <cellStyle name="표준 5 2 4 6 5" xfId="9525"/>
    <cellStyle name="표준 5 2 4 6 5 2" xfId="13637"/>
    <cellStyle name="표준 5 2 4 6 5 2 2" xfId="30233"/>
    <cellStyle name="표준 5 2 4 6 5 2 3" xfId="38444"/>
    <cellStyle name="표준 5 2 4 6 5 2 4" xfId="46637"/>
    <cellStyle name="표준 5 2 4 6 5 3" xfId="17877"/>
    <cellStyle name="표준 5 2 4 6 5 4" xfId="22039"/>
    <cellStyle name="표준 5 2 4 6 5 5" xfId="26137"/>
    <cellStyle name="표준 5 2 4 6 5 6" xfId="34348"/>
    <cellStyle name="표준 5 2 4 6 5 7" xfId="42541"/>
    <cellStyle name="표준 5 2 4 6 6" xfId="7477"/>
    <cellStyle name="표준 5 2 4 6 6 2" xfId="28185"/>
    <cellStyle name="표준 5 2 4 6 6 3" xfId="36396"/>
    <cellStyle name="표준 5 2 4 6 6 4" xfId="44589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700"/>
    <cellStyle name="표준 5 2 4 7 2 2 4" xfId="46893"/>
    <cellStyle name="표준 5 2 4 7 2 3" xfId="18133"/>
    <cellStyle name="표준 5 2 4 7 2 4" xfId="22295"/>
    <cellStyle name="표준 5 2 4 7 2 5" xfId="26393"/>
    <cellStyle name="표준 5 2 4 7 2 6" xfId="34604"/>
    <cellStyle name="표준 5 2 4 7 2 7" xfId="42797"/>
    <cellStyle name="표준 5 2 4 7 3" xfId="7733"/>
    <cellStyle name="표준 5 2 4 7 3 2" xfId="28441"/>
    <cellStyle name="표준 5 2 4 7 3 3" xfId="36652"/>
    <cellStyle name="표준 5 2 4 7 3 4" xfId="44845"/>
    <cellStyle name="표준 5 2 4 7 4" xfId="11845"/>
    <cellStyle name="표준 5 2 4 7 5" xfId="16085"/>
    <cellStyle name="표준 5 2 4 7 6" xfId="20247"/>
    <cellStyle name="표준 5 2 4 7 7" xfId="24345"/>
    <cellStyle name="표준 5 2 4 7 8" xfId="32556"/>
    <cellStyle name="표준 5 2 4 7 9" xfId="40749"/>
    <cellStyle name="표준 5 2 4 8" xfId="1389"/>
    <cellStyle name="표준 5 2 4 8 2" xfId="10293"/>
    <cellStyle name="표준 5 2 4 8 2 2" xfId="14405"/>
    <cellStyle name="표준 5 2 4 8 2 2 2" xfId="31001"/>
    <cellStyle name="표준 5 2 4 8 2 2 3" xfId="39212"/>
    <cellStyle name="표준 5 2 4 8 2 2 4" xfId="47405"/>
    <cellStyle name="표준 5 2 4 8 2 3" xfId="18645"/>
    <cellStyle name="표준 5 2 4 8 2 4" xfId="22807"/>
    <cellStyle name="표준 5 2 4 8 2 5" xfId="26905"/>
    <cellStyle name="표준 5 2 4 8 2 6" xfId="35116"/>
    <cellStyle name="표준 5 2 4 8 2 7" xfId="43309"/>
    <cellStyle name="표준 5 2 4 8 3" xfId="8245"/>
    <cellStyle name="표준 5 2 4 8 3 2" xfId="28953"/>
    <cellStyle name="표준 5 2 4 8 3 3" xfId="37164"/>
    <cellStyle name="표준 5 2 4 8 3 4" xfId="45357"/>
    <cellStyle name="표준 5 2 4 8 4" xfId="12357"/>
    <cellStyle name="표준 5 2 4 8 5" xfId="16597"/>
    <cellStyle name="표준 5 2 4 8 6" xfId="20759"/>
    <cellStyle name="표준 5 2 4 8 7" xfId="24857"/>
    <cellStyle name="표준 5 2 4 8 8" xfId="33068"/>
    <cellStyle name="표준 5 2 4 8 9" xfId="41261"/>
    <cellStyle name="표준 5 2 4 9" xfId="1901"/>
    <cellStyle name="표준 5 2 4 9 2" xfId="10805"/>
    <cellStyle name="표준 5 2 4 9 2 2" xfId="14917"/>
    <cellStyle name="표준 5 2 4 9 2 2 2" xfId="31513"/>
    <cellStyle name="표준 5 2 4 9 2 2 3" xfId="39724"/>
    <cellStyle name="표준 5 2 4 9 2 2 4" xfId="47917"/>
    <cellStyle name="표준 5 2 4 9 2 3" xfId="19157"/>
    <cellStyle name="표준 5 2 4 9 2 4" xfId="23319"/>
    <cellStyle name="표준 5 2 4 9 2 5" xfId="27417"/>
    <cellStyle name="표준 5 2 4 9 2 6" xfId="35628"/>
    <cellStyle name="표준 5 2 4 9 2 7" xfId="43821"/>
    <cellStyle name="표준 5 2 4 9 3" xfId="8757"/>
    <cellStyle name="표준 5 2 4 9 3 2" xfId="29465"/>
    <cellStyle name="표준 5 2 4 9 3 3" xfId="37676"/>
    <cellStyle name="표준 5 2 4 9 3 4" xfId="45869"/>
    <cellStyle name="표준 5 2 4 9 4" xfId="12869"/>
    <cellStyle name="표준 5 2 4 9 5" xfId="17109"/>
    <cellStyle name="표준 5 2 4 9 6" xfId="21271"/>
    <cellStyle name="표준 5 2 4 9 7" xfId="25369"/>
    <cellStyle name="표준 5 2 4 9 8" xfId="33580"/>
    <cellStyle name="표준 5 2 4 9 9" xfId="41773"/>
    <cellStyle name="표준 5 2 5" xfId="117"/>
    <cellStyle name="표준 5 2 5 10" xfId="6966"/>
    <cellStyle name="표준 5 2 5 10 2" xfId="27937"/>
    <cellStyle name="표준 5 2 5 10 3" xfId="36148"/>
    <cellStyle name="표준 5 2 5 10 4" xfId="44341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2"/>
    <cellStyle name="표준 5 2 5 19" xfId="40245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4"/>
    <cellStyle name="표준 5 2 5 2 17" xfId="40277"/>
    <cellStyle name="표준 5 2 5 2 2" xfId="469"/>
    <cellStyle name="표준 5 2 5 2 2 10" xfId="15677"/>
    <cellStyle name="표준 5 2 5 2 2 11" xfId="19839"/>
    <cellStyle name="표준 5 2 5 2 2 12" xfId="23937"/>
    <cellStyle name="표준 5 2 5 2 2 13" xfId="32148"/>
    <cellStyle name="표준 5 2 5 2 2 14" xfId="40341"/>
    <cellStyle name="표준 5 2 5 2 2 2" xfId="597"/>
    <cellStyle name="표준 5 2 5 2 2 2 10" xfId="19967"/>
    <cellStyle name="표준 5 2 5 2 2 2 11" xfId="24065"/>
    <cellStyle name="표준 5 2 5 2 2 2 12" xfId="32276"/>
    <cellStyle name="표준 5 2 5 2 2 2 13" xfId="40469"/>
    <cellStyle name="표준 5 2 5 2 2 2 2" xfId="853"/>
    <cellStyle name="표준 5 2 5 2 2 2 2 10" xfId="24321"/>
    <cellStyle name="표준 5 2 5 2 2 2 2 11" xfId="32532"/>
    <cellStyle name="표준 5 2 5 2 2 2 2 12" xfId="40725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8"/>
    <cellStyle name="표준 5 2 5 2 2 2 2 2 2 2 4" xfId="47381"/>
    <cellStyle name="표준 5 2 5 2 2 2 2 2 2 3" xfId="18621"/>
    <cellStyle name="표준 5 2 5 2 2 2 2 2 2 4" xfId="22783"/>
    <cellStyle name="표준 5 2 5 2 2 2 2 2 2 5" xfId="26881"/>
    <cellStyle name="표준 5 2 5 2 2 2 2 2 2 6" xfId="35092"/>
    <cellStyle name="표준 5 2 5 2 2 2 2 2 2 7" xfId="43285"/>
    <cellStyle name="표준 5 2 5 2 2 2 2 2 3" xfId="8221"/>
    <cellStyle name="표준 5 2 5 2 2 2 2 2 3 2" xfId="28929"/>
    <cellStyle name="표준 5 2 5 2 2 2 2 2 3 3" xfId="37140"/>
    <cellStyle name="표준 5 2 5 2 2 2 2 2 3 4" xfId="45333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4"/>
    <cellStyle name="표준 5 2 5 2 2 2 2 2 9" xfId="41237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700"/>
    <cellStyle name="표준 5 2 5 2 2 2 2 3 2 2 4" xfId="47893"/>
    <cellStyle name="표준 5 2 5 2 2 2 2 3 2 3" xfId="19133"/>
    <cellStyle name="표준 5 2 5 2 2 2 2 3 2 4" xfId="23295"/>
    <cellStyle name="표준 5 2 5 2 2 2 2 3 2 5" xfId="27393"/>
    <cellStyle name="표준 5 2 5 2 2 2 2 3 2 6" xfId="35604"/>
    <cellStyle name="표준 5 2 5 2 2 2 2 3 2 7" xfId="43797"/>
    <cellStyle name="표준 5 2 5 2 2 2 2 3 3" xfId="8733"/>
    <cellStyle name="표준 5 2 5 2 2 2 2 3 3 2" xfId="29441"/>
    <cellStyle name="표준 5 2 5 2 2 2 2 3 3 3" xfId="37652"/>
    <cellStyle name="표준 5 2 5 2 2 2 2 3 3 4" xfId="45845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6"/>
    <cellStyle name="표준 5 2 5 2 2 2 2 3 9" xfId="41749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2"/>
    <cellStyle name="표준 5 2 5 2 2 2 2 4 2 2 4" xfId="48405"/>
    <cellStyle name="표준 5 2 5 2 2 2 2 4 2 3" xfId="19645"/>
    <cellStyle name="표준 5 2 5 2 2 2 2 4 2 4" xfId="23807"/>
    <cellStyle name="표준 5 2 5 2 2 2 2 4 2 5" xfId="27905"/>
    <cellStyle name="표준 5 2 5 2 2 2 2 4 2 6" xfId="36116"/>
    <cellStyle name="표준 5 2 5 2 2 2 2 4 2 7" xfId="44309"/>
    <cellStyle name="표준 5 2 5 2 2 2 2 4 3" xfId="9245"/>
    <cellStyle name="표준 5 2 5 2 2 2 2 4 3 2" xfId="29953"/>
    <cellStyle name="표준 5 2 5 2 2 2 2 4 3 3" xfId="38164"/>
    <cellStyle name="표준 5 2 5 2 2 2 2 4 3 4" xfId="46357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8"/>
    <cellStyle name="표준 5 2 5 2 2 2 2 4 9" xfId="42261"/>
    <cellStyle name="표준 5 2 5 2 2 2 2 5" xfId="9757"/>
    <cellStyle name="표준 5 2 5 2 2 2 2 5 2" xfId="13869"/>
    <cellStyle name="표준 5 2 5 2 2 2 2 5 2 2" xfId="30465"/>
    <cellStyle name="표준 5 2 5 2 2 2 2 5 2 3" xfId="38676"/>
    <cellStyle name="표준 5 2 5 2 2 2 2 5 2 4" xfId="46869"/>
    <cellStyle name="표준 5 2 5 2 2 2 2 5 3" xfId="18109"/>
    <cellStyle name="표준 5 2 5 2 2 2 2 5 4" xfId="22271"/>
    <cellStyle name="표준 5 2 5 2 2 2 2 5 5" xfId="26369"/>
    <cellStyle name="표준 5 2 5 2 2 2 2 5 6" xfId="34580"/>
    <cellStyle name="표준 5 2 5 2 2 2 2 5 7" xfId="42773"/>
    <cellStyle name="표준 5 2 5 2 2 2 2 6" xfId="7709"/>
    <cellStyle name="표준 5 2 5 2 2 2 2 6 2" xfId="28417"/>
    <cellStyle name="표준 5 2 5 2 2 2 2 6 3" xfId="36628"/>
    <cellStyle name="표준 5 2 5 2 2 2 2 6 4" xfId="44821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2"/>
    <cellStyle name="표준 5 2 5 2 2 2 3 2 2 4" xfId="47125"/>
    <cellStyle name="표준 5 2 5 2 2 2 3 2 3" xfId="18365"/>
    <cellStyle name="표준 5 2 5 2 2 2 3 2 4" xfId="22527"/>
    <cellStyle name="표준 5 2 5 2 2 2 3 2 5" xfId="26625"/>
    <cellStyle name="표준 5 2 5 2 2 2 3 2 6" xfId="34836"/>
    <cellStyle name="표준 5 2 5 2 2 2 3 2 7" xfId="43029"/>
    <cellStyle name="표준 5 2 5 2 2 2 3 3" xfId="7965"/>
    <cellStyle name="표준 5 2 5 2 2 2 3 3 2" xfId="28673"/>
    <cellStyle name="표준 5 2 5 2 2 2 3 3 3" xfId="36884"/>
    <cellStyle name="표준 5 2 5 2 2 2 3 3 4" xfId="45077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8"/>
    <cellStyle name="표준 5 2 5 2 2 2 3 9" xfId="40981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4"/>
    <cellStyle name="표준 5 2 5 2 2 2 4 2 2 4" xfId="47637"/>
    <cellStyle name="표준 5 2 5 2 2 2 4 2 3" xfId="18877"/>
    <cellStyle name="표준 5 2 5 2 2 2 4 2 4" xfId="23039"/>
    <cellStyle name="표준 5 2 5 2 2 2 4 2 5" xfId="27137"/>
    <cellStyle name="표준 5 2 5 2 2 2 4 2 6" xfId="35348"/>
    <cellStyle name="표준 5 2 5 2 2 2 4 2 7" xfId="43541"/>
    <cellStyle name="표준 5 2 5 2 2 2 4 3" xfId="8477"/>
    <cellStyle name="표준 5 2 5 2 2 2 4 3 2" xfId="29185"/>
    <cellStyle name="표준 5 2 5 2 2 2 4 3 3" xfId="37396"/>
    <cellStyle name="표준 5 2 5 2 2 2 4 3 4" xfId="45589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300"/>
    <cellStyle name="표준 5 2 5 2 2 2 4 9" xfId="41493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6"/>
    <cellStyle name="표준 5 2 5 2 2 2 5 2 2 4" xfId="48149"/>
    <cellStyle name="표준 5 2 5 2 2 2 5 2 3" xfId="19389"/>
    <cellStyle name="표준 5 2 5 2 2 2 5 2 4" xfId="23551"/>
    <cellStyle name="표준 5 2 5 2 2 2 5 2 5" xfId="27649"/>
    <cellStyle name="표준 5 2 5 2 2 2 5 2 6" xfId="35860"/>
    <cellStyle name="표준 5 2 5 2 2 2 5 2 7" xfId="44053"/>
    <cellStyle name="표준 5 2 5 2 2 2 5 3" xfId="8989"/>
    <cellStyle name="표준 5 2 5 2 2 2 5 3 2" xfId="29697"/>
    <cellStyle name="표준 5 2 5 2 2 2 5 3 3" xfId="37908"/>
    <cellStyle name="표준 5 2 5 2 2 2 5 3 4" xfId="46101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2"/>
    <cellStyle name="표준 5 2 5 2 2 2 5 9" xfId="42005"/>
    <cellStyle name="표준 5 2 5 2 2 2 6" xfId="9501"/>
    <cellStyle name="표준 5 2 5 2 2 2 6 2" xfId="13613"/>
    <cellStyle name="표준 5 2 5 2 2 2 6 2 2" xfId="30209"/>
    <cellStyle name="표준 5 2 5 2 2 2 6 2 3" xfId="38420"/>
    <cellStyle name="표준 5 2 5 2 2 2 6 2 4" xfId="46613"/>
    <cellStyle name="표준 5 2 5 2 2 2 6 3" xfId="17853"/>
    <cellStyle name="표준 5 2 5 2 2 2 6 4" xfId="22015"/>
    <cellStyle name="표준 5 2 5 2 2 2 6 5" xfId="26113"/>
    <cellStyle name="표준 5 2 5 2 2 2 6 6" xfId="34324"/>
    <cellStyle name="표준 5 2 5 2 2 2 6 7" xfId="42517"/>
    <cellStyle name="표준 5 2 5 2 2 2 7" xfId="7453"/>
    <cellStyle name="표준 5 2 5 2 2 2 7 2" xfId="28161"/>
    <cellStyle name="표준 5 2 5 2 2 2 7 3" xfId="36372"/>
    <cellStyle name="표준 5 2 5 2 2 2 7 4" xfId="44565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4"/>
    <cellStyle name="표준 5 2 5 2 2 3 12" xfId="40597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60"/>
    <cellStyle name="표준 5 2 5 2 2 3 2 2 2 4" xfId="47253"/>
    <cellStyle name="표준 5 2 5 2 2 3 2 2 3" xfId="18493"/>
    <cellStyle name="표준 5 2 5 2 2 3 2 2 4" xfId="22655"/>
    <cellStyle name="표준 5 2 5 2 2 3 2 2 5" xfId="26753"/>
    <cellStyle name="표준 5 2 5 2 2 3 2 2 6" xfId="34964"/>
    <cellStyle name="표준 5 2 5 2 2 3 2 2 7" xfId="43157"/>
    <cellStyle name="표준 5 2 5 2 2 3 2 3" xfId="8093"/>
    <cellStyle name="표준 5 2 5 2 2 3 2 3 2" xfId="28801"/>
    <cellStyle name="표준 5 2 5 2 2 3 2 3 3" xfId="37012"/>
    <cellStyle name="표준 5 2 5 2 2 3 2 3 4" xfId="45205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6"/>
    <cellStyle name="표준 5 2 5 2 2 3 2 9" xfId="41109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2"/>
    <cellStyle name="표준 5 2 5 2 2 3 3 2 2 4" xfId="47765"/>
    <cellStyle name="표준 5 2 5 2 2 3 3 2 3" xfId="19005"/>
    <cellStyle name="표준 5 2 5 2 2 3 3 2 4" xfId="23167"/>
    <cellStyle name="표준 5 2 5 2 2 3 3 2 5" xfId="27265"/>
    <cellStyle name="표준 5 2 5 2 2 3 3 2 6" xfId="35476"/>
    <cellStyle name="표준 5 2 5 2 2 3 3 2 7" xfId="43669"/>
    <cellStyle name="표준 5 2 5 2 2 3 3 3" xfId="8605"/>
    <cellStyle name="표준 5 2 5 2 2 3 3 3 2" xfId="29313"/>
    <cellStyle name="표준 5 2 5 2 2 3 3 3 3" xfId="37524"/>
    <cellStyle name="표준 5 2 5 2 2 3 3 3 4" xfId="45717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8"/>
    <cellStyle name="표준 5 2 5 2 2 3 3 9" xfId="41621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4"/>
    <cellStyle name="표준 5 2 5 2 2 3 4 2 2 4" xfId="48277"/>
    <cellStyle name="표준 5 2 5 2 2 3 4 2 3" xfId="19517"/>
    <cellStyle name="표준 5 2 5 2 2 3 4 2 4" xfId="23679"/>
    <cellStyle name="표준 5 2 5 2 2 3 4 2 5" xfId="27777"/>
    <cellStyle name="표준 5 2 5 2 2 3 4 2 6" xfId="35988"/>
    <cellStyle name="표준 5 2 5 2 2 3 4 2 7" xfId="44181"/>
    <cellStyle name="표준 5 2 5 2 2 3 4 3" xfId="9117"/>
    <cellStyle name="표준 5 2 5 2 2 3 4 3 2" xfId="29825"/>
    <cellStyle name="표준 5 2 5 2 2 3 4 3 3" xfId="38036"/>
    <cellStyle name="표준 5 2 5 2 2 3 4 3 4" xfId="46229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40"/>
    <cellStyle name="표준 5 2 5 2 2 3 4 9" xfId="42133"/>
    <cellStyle name="표준 5 2 5 2 2 3 5" xfId="9629"/>
    <cellStyle name="표준 5 2 5 2 2 3 5 2" xfId="13741"/>
    <cellStyle name="표준 5 2 5 2 2 3 5 2 2" xfId="30337"/>
    <cellStyle name="표준 5 2 5 2 2 3 5 2 3" xfId="38548"/>
    <cellStyle name="표준 5 2 5 2 2 3 5 2 4" xfId="46741"/>
    <cellStyle name="표준 5 2 5 2 2 3 5 3" xfId="17981"/>
    <cellStyle name="표준 5 2 5 2 2 3 5 4" xfId="22143"/>
    <cellStyle name="표준 5 2 5 2 2 3 5 5" xfId="26241"/>
    <cellStyle name="표준 5 2 5 2 2 3 5 6" xfId="34452"/>
    <cellStyle name="표준 5 2 5 2 2 3 5 7" xfId="42645"/>
    <cellStyle name="표준 5 2 5 2 2 3 6" xfId="7581"/>
    <cellStyle name="표준 5 2 5 2 2 3 6 2" xfId="28289"/>
    <cellStyle name="표준 5 2 5 2 2 3 6 3" xfId="36500"/>
    <cellStyle name="표준 5 2 5 2 2 3 6 4" xfId="44693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4"/>
    <cellStyle name="표준 5 2 5 2 2 4 2 2 4" xfId="46997"/>
    <cellStyle name="표준 5 2 5 2 2 4 2 3" xfId="18237"/>
    <cellStyle name="표준 5 2 5 2 2 4 2 4" xfId="22399"/>
    <cellStyle name="표준 5 2 5 2 2 4 2 5" xfId="26497"/>
    <cellStyle name="표준 5 2 5 2 2 4 2 6" xfId="34708"/>
    <cellStyle name="표준 5 2 5 2 2 4 2 7" xfId="42901"/>
    <cellStyle name="표준 5 2 5 2 2 4 3" xfId="7837"/>
    <cellStyle name="표준 5 2 5 2 2 4 3 2" xfId="28545"/>
    <cellStyle name="표준 5 2 5 2 2 4 3 3" xfId="36756"/>
    <cellStyle name="표준 5 2 5 2 2 4 3 4" xfId="44949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60"/>
    <cellStyle name="표준 5 2 5 2 2 4 9" xfId="40853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6"/>
    <cellStyle name="표준 5 2 5 2 2 5 2 2 4" xfId="47509"/>
    <cellStyle name="표준 5 2 5 2 2 5 2 3" xfId="18749"/>
    <cellStyle name="표준 5 2 5 2 2 5 2 4" xfId="22911"/>
    <cellStyle name="표준 5 2 5 2 2 5 2 5" xfId="27009"/>
    <cellStyle name="표준 5 2 5 2 2 5 2 6" xfId="35220"/>
    <cellStyle name="표준 5 2 5 2 2 5 2 7" xfId="43413"/>
    <cellStyle name="표준 5 2 5 2 2 5 3" xfId="8349"/>
    <cellStyle name="표준 5 2 5 2 2 5 3 2" xfId="29057"/>
    <cellStyle name="표준 5 2 5 2 2 5 3 3" xfId="37268"/>
    <cellStyle name="표준 5 2 5 2 2 5 3 4" xfId="45461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2"/>
    <cellStyle name="표준 5 2 5 2 2 5 9" xfId="41365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8"/>
    <cellStyle name="표준 5 2 5 2 2 6 2 2 4" xfId="48021"/>
    <cellStyle name="표준 5 2 5 2 2 6 2 3" xfId="19261"/>
    <cellStyle name="표준 5 2 5 2 2 6 2 4" xfId="23423"/>
    <cellStyle name="표준 5 2 5 2 2 6 2 5" xfId="27521"/>
    <cellStyle name="표준 5 2 5 2 2 6 2 6" xfId="35732"/>
    <cellStyle name="표준 5 2 5 2 2 6 2 7" xfId="43925"/>
    <cellStyle name="표준 5 2 5 2 2 6 3" xfId="8861"/>
    <cellStyle name="표준 5 2 5 2 2 6 3 2" xfId="29569"/>
    <cellStyle name="표준 5 2 5 2 2 6 3 3" xfId="37780"/>
    <cellStyle name="표준 5 2 5 2 2 6 3 4" xfId="45973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4"/>
    <cellStyle name="표준 5 2 5 2 2 6 9" xfId="41877"/>
    <cellStyle name="표준 5 2 5 2 2 7" xfId="9373"/>
    <cellStyle name="표준 5 2 5 2 2 7 2" xfId="13485"/>
    <cellStyle name="표준 5 2 5 2 2 7 2 2" xfId="30081"/>
    <cellStyle name="표준 5 2 5 2 2 7 2 3" xfId="38292"/>
    <cellStyle name="표준 5 2 5 2 2 7 2 4" xfId="46485"/>
    <cellStyle name="표준 5 2 5 2 2 7 3" xfId="17725"/>
    <cellStyle name="표준 5 2 5 2 2 7 4" xfId="21887"/>
    <cellStyle name="표준 5 2 5 2 2 7 5" xfId="25985"/>
    <cellStyle name="표준 5 2 5 2 2 7 6" xfId="34196"/>
    <cellStyle name="표준 5 2 5 2 2 7 7" xfId="42389"/>
    <cellStyle name="표준 5 2 5 2 2 8" xfId="7325"/>
    <cellStyle name="표준 5 2 5 2 2 8 2" xfId="28033"/>
    <cellStyle name="표준 5 2 5 2 2 8 3" xfId="36244"/>
    <cellStyle name="표준 5 2 5 2 2 8 4" xfId="44437"/>
    <cellStyle name="표준 5 2 5 2 2 9" xfId="11437"/>
    <cellStyle name="표준 5 2 5 2 3" xfId="533"/>
    <cellStyle name="표준 5 2 5 2 3 10" xfId="19903"/>
    <cellStyle name="표준 5 2 5 2 3 11" xfId="24001"/>
    <cellStyle name="표준 5 2 5 2 3 12" xfId="32212"/>
    <cellStyle name="표준 5 2 5 2 3 13" xfId="40405"/>
    <cellStyle name="표준 5 2 5 2 3 2" xfId="789"/>
    <cellStyle name="표준 5 2 5 2 3 2 10" xfId="24257"/>
    <cellStyle name="표준 5 2 5 2 3 2 11" xfId="32468"/>
    <cellStyle name="표준 5 2 5 2 3 2 12" xfId="40661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4"/>
    <cellStyle name="표준 5 2 5 2 3 2 2 2 2 4" xfId="47317"/>
    <cellStyle name="표준 5 2 5 2 3 2 2 2 3" xfId="18557"/>
    <cellStyle name="표준 5 2 5 2 3 2 2 2 4" xfId="22719"/>
    <cellStyle name="표준 5 2 5 2 3 2 2 2 5" xfId="26817"/>
    <cellStyle name="표준 5 2 5 2 3 2 2 2 6" xfId="35028"/>
    <cellStyle name="표준 5 2 5 2 3 2 2 2 7" xfId="43221"/>
    <cellStyle name="표준 5 2 5 2 3 2 2 3" xfId="8157"/>
    <cellStyle name="표준 5 2 5 2 3 2 2 3 2" xfId="28865"/>
    <cellStyle name="표준 5 2 5 2 3 2 2 3 3" xfId="37076"/>
    <cellStyle name="표준 5 2 5 2 3 2 2 3 4" xfId="45269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80"/>
    <cellStyle name="표준 5 2 5 2 3 2 2 9" xfId="41173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6"/>
    <cellStyle name="표준 5 2 5 2 3 2 3 2 2 4" xfId="47829"/>
    <cellStyle name="표준 5 2 5 2 3 2 3 2 3" xfId="19069"/>
    <cellStyle name="표준 5 2 5 2 3 2 3 2 4" xfId="23231"/>
    <cellStyle name="표준 5 2 5 2 3 2 3 2 5" xfId="27329"/>
    <cellStyle name="표준 5 2 5 2 3 2 3 2 6" xfId="35540"/>
    <cellStyle name="표준 5 2 5 2 3 2 3 2 7" xfId="43733"/>
    <cellStyle name="표준 5 2 5 2 3 2 3 3" xfId="8669"/>
    <cellStyle name="표준 5 2 5 2 3 2 3 3 2" xfId="29377"/>
    <cellStyle name="표준 5 2 5 2 3 2 3 3 3" xfId="37588"/>
    <cellStyle name="표준 5 2 5 2 3 2 3 3 4" xfId="45781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2"/>
    <cellStyle name="표준 5 2 5 2 3 2 3 9" xfId="41685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8"/>
    <cellStyle name="표준 5 2 5 2 3 2 4 2 2 4" xfId="48341"/>
    <cellStyle name="표준 5 2 5 2 3 2 4 2 3" xfId="19581"/>
    <cellStyle name="표준 5 2 5 2 3 2 4 2 4" xfId="23743"/>
    <cellStyle name="표준 5 2 5 2 3 2 4 2 5" xfId="27841"/>
    <cellStyle name="표준 5 2 5 2 3 2 4 2 6" xfId="36052"/>
    <cellStyle name="표준 5 2 5 2 3 2 4 2 7" xfId="44245"/>
    <cellStyle name="표준 5 2 5 2 3 2 4 3" xfId="9181"/>
    <cellStyle name="표준 5 2 5 2 3 2 4 3 2" xfId="29889"/>
    <cellStyle name="표준 5 2 5 2 3 2 4 3 3" xfId="38100"/>
    <cellStyle name="표준 5 2 5 2 3 2 4 3 4" xfId="46293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4"/>
    <cellStyle name="표준 5 2 5 2 3 2 4 9" xfId="42197"/>
    <cellStyle name="표준 5 2 5 2 3 2 5" xfId="9693"/>
    <cellStyle name="표준 5 2 5 2 3 2 5 2" xfId="13805"/>
    <cellStyle name="표준 5 2 5 2 3 2 5 2 2" xfId="30401"/>
    <cellStyle name="표준 5 2 5 2 3 2 5 2 3" xfId="38612"/>
    <cellStyle name="표준 5 2 5 2 3 2 5 2 4" xfId="46805"/>
    <cellStyle name="표준 5 2 5 2 3 2 5 3" xfId="18045"/>
    <cellStyle name="표준 5 2 5 2 3 2 5 4" xfId="22207"/>
    <cellStyle name="표준 5 2 5 2 3 2 5 5" xfId="26305"/>
    <cellStyle name="표준 5 2 5 2 3 2 5 6" xfId="34516"/>
    <cellStyle name="표준 5 2 5 2 3 2 5 7" xfId="42709"/>
    <cellStyle name="표준 5 2 5 2 3 2 6" xfId="7645"/>
    <cellStyle name="표준 5 2 5 2 3 2 6 2" xfId="28353"/>
    <cellStyle name="표준 5 2 5 2 3 2 6 3" xfId="36564"/>
    <cellStyle name="표준 5 2 5 2 3 2 6 4" xfId="44757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8"/>
    <cellStyle name="표준 5 2 5 2 3 3 2 2 4" xfId="47061"/>
    <cellStyle name="표준 5 2 5 2 3 3 2 3" xfId="18301"/>
    <cellStyle name="표준 5 2 5 2 3 3 2 4" xfId="22463"/>
    <cellStyle name="표준 5 2 5 2 3 3 2 5" xfId="26561"/>
    <cellStyle name="표준 5 2 5 2 3 3 2 6" xfId="34772"/>
    <cellStyle name="표준 5 2 5 2 3 3 2 7" xfId="42965"/>
    <cellStyle name="표준 5 2 5 2 3 3 3" xfId="7901"/>
    <cellStyle name="표준 5 2 5 2 3 3 3 2" xfId="28609"/>
    <cellStyle name="표준 5 2 5 2 3 3 3 3" xfId="36820"/>
    <cellStyle name="표준 5 2 5 2 3 3 3 4" xfId="45013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4"/>
    <cellStyle name="표준 5 2 5 2 3 3 9" xfId="40917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80"/>
    <cellStyle name="표준 5 2 5 2 3 4 2 2 4" xfId="47573"/>
    <cellStyle name="표준 5 2 5 2 3 4 2 3" xfId="18813"/>
    <cellStyle name="표준 5 2 5 2 3 4 2 4" xfId="22975"/>
    <cellStyle name="표준 5 2 5 2 3 4 2 5" xfId="27073"/>
    <cellStyle name="표준 5 2 5 2 3 4 2 6" xfId="35284"/>
    <cellStyle name="표준 5 2 5 2 3 4 2 7" xfId="43477"/>
    <cellStyle name="표준 5 2 5 2 3 4 3" xfId="8413"/>
    <cellStyle name="표준 5 2 5 2 3 4 3 2" xfId="29121"/>
    <cellStyle name="표준 5 2 5 2 3 4 3 3" xfId="37332"/>
    <cellStyle name="표준 5 2 5 2 3 4 3 4" xfId="45525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6"/>
    <cellStyle name="표준 5 2 5 2 3 4 9" xfId="41429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2"/>
    <cellStyle name="표준 5 2 5 2 3 5 2 2 4" xfId="48085"/>
    <cellStyle name="표준 5 2 5 2 3 5 2 3" xfId="19325"/>
    <cellStyle name="표준 5 2 5 2 3 5 2 4" xfId="23487"/>
    <cellStyle name="표준 5 2 5 2 3 5 2 5" xfId="27585"/>
    <cellStyle name="표준 5 2 5 2 3 5 2 6" xfId="35796"/>
    <cellStyle name="표준 5 2 5 2 3 5 2 7" xfId="43989"/>
    <cellStyle name="표준 5 2 5 2 3 5 3" xfId="8925"/>
    <cellStyle name="표준 5 2 5 2 3 5 3 2" xfId="29633"/>
    <cellStyle name="표준 5 2 5 2 3 5 3 3" xfId="37844"/>
    <cellStyle name="표준 5 2 5 2 3 5 3 4" xfId="46037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8"/>
    <cellStyle name="표준 5 2 5 2 3 5 9" xfId="41941"/>
    <cellStyle name="표준 5 2 5 2 3 6" xfId="9437"/>
    <cellStyle name="표준 5 2 5 2 3 6 2" xfId="13549"/>
    <cellStyle name="표준 5 2 5 2 3 6 2 2" xfId="30145"/>
    <cellStyle name="표준 5 2 5 2 3 6 2 3" xfId="38356"/>
    <cellStyle name="표준 5 2 5 2 3 6 2 4" xfId="46549"/>
    <cellStyle name="표준 5 2 5 2 3 6 3" xfId="17789"/>
    <cellStyle name="표준 5 2 5 2 3 6 4" xfId="21951"/>
    <cellStyle name="표준 5 2 5 2 3 6 5" xfId="26049"/>
    <cellStyle name="표준 5 2 5 2 3 6 6" xfId="34260"/>
    <cellStyle name="표준 5 2 5 2 3 6 7" xfId="42453"/>
    <cellStyle name="표준 5 2 5 2 3 7" xfId="7389"/>
    <cellStyle name="표준 5 2 5 2 3 7 2" xfId="28097"/>
    <cellStyle name="표준 5 2 5 2 3 7 3" xfId="36308"/>
    <cellStyle name="표준 5 2 5 2 3 7 4" xfId="44501"/>
    <cellStyle name="표준 5 2 5 2 3 8" xfId="11501"/>
    <cellStyle name="표준 5 2 5 2 3 9" xfId="15741"/>
    <cellStyle name="표준 5 2 5 2 4" xfId="661"/>
    <cellStyle name="표준 5 2 5 2 4 10" xfId="24129"/>
    <cellStyle name="표준 5 2 5 2 4 11" xfId="32340"/>
    <cellStyle name="표준 5 2 5 2 4 12" xfId="40533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6"/>
    <cellStyle name="표준 5 2 5 2 4 2 2 2 4" xfId="47189"/>
    <cellStyle name="표준 5 2 5 2 4 2 2 3" xfId="18429"/>
    <cellStyle name="표준 5 2 5 2 4 2 2 4" xfId="22591"/>
    <cellStyle name="표준 5 2 5 2 4 2 2 5" xfId="26689"/>
    <cellStyle name="표준 5 2 5 2 4 2 2 6" xfId="34900"/>
    <cellStyle name="표준 5 2 5 2 4 2 2 7" xfId="43093"/>
    <cellStyle name="표준 5 2 5 2 4 2 3" xfId="8029"/>
    <cellStyle name="표준 5 2 5 2 4 2 3 2" xfId="28737"/>
    <cellStyle name="표준 5 2 5 2 4 2 3 3" xfId="36948"/>
    <cellStyle name="표준 5 2 5 2 4 2 3 4" xfId="45141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2"/>
    <cellStyle name="표준 5 2 5 2 4 2 9" xfId="41045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8"/>
    <cellStyle name="표준 5 2 5 2 4 3 2 2 4" xfId="47701"/>
    <cellStyle name="표준 5 2 5 2 4 3 2 3" xfId="18941"/>
    <cellStyle name="표준 5 2 5 2 4 3 2 4" xfId="23103"/>
    <cellStyle name="표준 5 2 5 2 4 3 2 5" xfId="27201"/>
    <cellStyle name="표준 5 2 5 2 4 3 2 6" xfId="35412"/>
    <cellStyle name="표준 5 2 5 2 4 3 2 7" xfId="43605"/>
    <cellStyle name="표준 5 2 5 2 4 3 3" xfId="8541"/>
    <cellStyle name="표준 5 2 5 2 4 3 3 2" xfId="29249"/>
    <cellStyle name="표준 5 2 5 2 4 3 3 3" xfId="37460"/>
    <cellStyle name="표준 5 2 5 2 4 3 3 4" xfId="45653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4"/>
    <cellStyle name="표준 5 2 5 2 4 3 9" xfId="41557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20"/>
    <cellStyle name="표준 5 2 5 2 4 4 2 2 4" xfId="48213"/>
    <cellStyle name="표준 5 2 5 2 4 4 2 3" xfId="19453"/>
    <cellStyle name="표준 5 2 5 2 4 4 2 4" xfId="23615"/>
    <cellStyle name="표준 5 2 5 2 4 4 2 5" xfId="27713"/>
    <cellStyle name="표준 5 2 5 2 4 4 2 6" xfId="35924"/>
    <cellStyle name="표준 5 2 5 2 4 4 2 7" xfId="44117"/>
    <cellStyle name="표준 5 2 5 2 4 4 3" xfId="9053"/>
    <cellStyle name="표준 5 2 5 2 4 4 3 2" xfId="29761"/>
    <cellStyle name="표준 5 2 5 2 4 4 3 3" xfId="37972"/>
    <cellStyle name="표준 5 2 5 2 4 4 3 4" xfId="46165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6"/>
    <cellStyle name="표준 5 2 5 2 4 4 9" xfId="42069"/>
    <cellStyle name="표준 5 2 5 2 4 5" xfId="9565"/>
    <cellStyle name="표준 5 2 5 2 4 5 2" xfId="13677"/>
    <cellStyle name="표준 5 2 5 2 4 5 2 2" xfId="30273"/>
    <cellStyle name="표준 5 2 5 2 4 5 2 3" xfId="38484"/>
    <cellStyle name="표준 5 2 5 2 4 5 2 4" xfId="46677"/>
    <cellStyle name="표준 5 2 5 2 4 5 3" xfId="17917"/>
    <cellStyle name="표준 5 2 5 2 4 5 4" xfId="22079"/>
    <cellStyle name="표준 5 2 5 2 4 5 5" xfId="26177"/>
    <cellStyle name="표준 5 2 5 2 4 5 6" xfId="34388"/>
    <cellStyle name="표준 5 2 5 2 4 5 7" xfId="42581"/>
    <cellStyle name="표준 5 2 5 2 4 6" xfId="7517"/>
    <cellStyle name="표준 5 2 5 2 4 6 2" xfId="28225"/>
    <cellStyle name="표준 5 2 5 2 4 6 3" xfId="36436"/>
    <cellStyle name="표준 5 2 5 2 4 6 4" xfId="44629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40"/>
    <cellStyle name="표준 5 2 5 2 5 2 2 4" xfId="46933"/>
    <cellStyle name="표준 5 2 5 2 5 2 3" xfId="18173"/>
    <cellStyle name="표준 5 2 5 2 5 2 4" xfId="22335"/>
    <cellStyle name="표준 5 2 5 2 5 2 5" xfId="26433"/>
    <cellStyle name="표준 5 2 5 2 5 2 6" xfId="34644"/>
    <cellStyle name="표준 5 2 5 2 5 2 7" xfId="42837"/>
    <cellStyle name="표준 5 2 5 2 5 3" xfId="7773"/>
    <cellStyle name="표준 5 2 5 2 5 3 2" xfId="28481"/>
    <cellStyle name="표준 5 2 5 2 5 3 3" xfId="36692"/>
    <cellStyle name="표준 5 2 5 2 5 3 4" xfId="44885"/>
    <cellStyle name="표준 5 2 5 2 5 4" xfId="11885"/>
    <cellStyle name="표준 5 2 5 2 5 5" xfId="16125"/>
    <cellStyle name="표준 5 2 5 2 5 6" xfId="20287"/>
    <cellStyle name="표준 5 2 5 2 5 7" xfId="24385"/>
    <cellStyle name="표준 5 2 5 2 5 8" xfId="32596"/>
    <cellStyle name="표준 5 2 5 2 5 9" xfId="40789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2"/>
    <cellStyle name="표준 5 2 5 2 6 2 2 4" xfId="47445"/>
    <cellStyle name="표준 5 2 5 2 6 2 3" xfId="18685"/>
    <cellStyle name="표준 5 2 5 2 6 2 4" xfId="22847"/>
    <cellStyle name="표준 5 2 5 2 6 2 5" xfId="26945"/>
    <cellStyle name="표준 5 2 5 2 6 2 6" xfId="35156"/>
    <cellStyle name="표준 5 2 5 2 6 2 7" xfId="43349"/>
    <cellStyle name="표준 5 2 5 2 6 3" xfId="8285"/>
    <cellStyle name="표준 5 2 5 2 6 3 2" xfId="28993"/>
    <cellStyle name="표준 5 2 5 2 6 3 3" xfId="37204"/>
    <cellStyle name="표준 5 2 5 2 6 3 4" xfId="45397"/>
    <cellStyle name="표준 5 2 5 2 6 4" xfId="12397"/>
    <cellStyle name="표준 5 2 5 2 6 5" xfId="16637"/>
    <cellStyle name="표준 5 2 5 2 6 6" xfId="20799"/>
    <cellStyle name="표준 5 2 5 2 6 7" xfId="24897"/>
    <cellStyle name="표준 5 2 5 2 6 8" xfId="33108"/>
    <cellStyle name="표준 5 2 5 2 6 9" xfId="41301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4"/>
    <cellStyle name="표준 5 2 5 2 7 2 2 4" xfId="47957"/>
    <cellStyle name="표준 5 2 5 2 7 2 3" xfId="19197"/>
    <cellStyle name="표준 5 2 5 2 7 2 4" xfId="23359"/>
    <cellStyle name="표준 5 2 5 2 7 2 5" xfId="27457"/>
    <cellStyle name="표준 5 2 5 2 7 2 6" xfId="35668"/>
    <cellStyle name="표준 5 2 5 2 7 2 7" xfId="43861"/>
    <cellStyle name="표준 5 2 5 2 7 3" xfId="8797"/>
    <cellStyle name="표준 5 2 5 2 7 3 2" xfId="29505"/>
    <cellStyle name="표준 5 2 5 2 7 3 3" xfId="37716"/>
    <cellStyle name="표준 5 2 5 2 7 3 4" xfId="45909"/>
    <cellStyle name="표준 5 2 5 2 7 4" xfId="12909"/>
    <cellStyle name="표준 5 2 5 2 7 5" xfId="17149"/>
    <cellStyle name="표준 5 2 5 2 7 6" xfId="21311"/>
    <cellStyle name="표준 5 2 5 2 7 7" xfId="25409"/>
    <cellStyle name="표준 5 2 5 2 7 8" xfId="33620"/>
    <cellStyle name="표준 5 2 5 2 7 9" xfId="41813"/>
    <cellStyle name="표준 5 2 5 2 8" xfId="7034"/>
    <cellStyle name="표준 5 2 5 2 8 2" xfId="9309"/>
    <cellStyle name="표준 5 2 5 2 8 2 2" xfId="30017"/>
    <cellStyle name="표준 5 2 5 2 8 2 3" xfId="38228"/>
    <cellStyle name="표준 5 2 5 2 8 2 4" xfId="46421"/>
    <cellStyle name="표준 5 2 5 2 8 3" xfId="13421"/>
    <cellStyle name="표준 5 2 5 2 8 4" xfId="17661"/>
    <cellStyle name="표준 5 2 5 2 8 5" xfId="21823"/>
    <cellStyle name="표준 5 2 5 2 8 6" xfId="25921"/>
    <cellStyle name="표준 5 2 5 2 8 7" xfId="34132"/>
    <cellStyle name="표준 5 2 5 2 8 8" xfId="42325"/>
    <cellStyle name="표준 5 2 5 2 9" xfId="7146"/>
    <cellStyle name="표준 5 2 5 2 9 2" xfId="27969"/>
    <cellStyle name="표준 5 2 5 2 9 3" xfId="36180"/>
    <cellStyle name="표준 5 2 5 2 9 4" xfId="44373"/>
    <cellStyle name="표준 5 2 5 3" xfId="437"/>
    <cellStyle name="표준 5 2 5 3 10" xfId="15645"/>
    <cellStyle name="표준 5 2 5 3 11" xfId="19807"/>
    <cellStyle name="표준 5 2 5 3 12" xfId="23905"/>
    <cellStyle name="표준 5 2 5 3 13" xfId="32116"/>
    <cellStyle name="표준 5 2 5 3 14" xfId="40309"/>
    <cellStyle name="표준 5 2 5 3 2" xfId="565"/>
    <cellStyle name="표준 5 2 5 3 2 10" xfId="19935"/>
    <cellStyle name="표준 5 2 5 3 2 11" xfId="24033"/>
    <cellStyle name="표준 5 2 5 3 2 12" xfId="32244"/>
    <cellStyle name="표준 5 2 5 3 2 13" xfId="40437"/>
    <cellStyle name="표준 5 2 5 3 2 2" xfId="821"/>
    <cellStyle name="표준 5 2 5 3 2 2 10" xfId="24289"/>
    <cellStyle name="표준 5 2 5 3 2 2 11" xfId="32500"/>
    <cellStyle name="표준 5 2 5 3 2 2 12" xfId="40693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6"/>
    <cellStyle name="표준 5 2 5 3 2 2 2 2 2 4" xfId="47349"/>
    <cellStyle name="표준 5 2 5 3 2 2 2 2 3" xfId="18589"/>
    <cellStyle name="표준 5 2 5 3 2 2 2 2 4" xfId="22751"/>
    <cellStyle name="표준 5 2 5 3 2 2 2 2 5" xfId="26849"/>
    <cellStyle name="표준 5 2 5 3 2 2 2 2 6" xfId="35060"/>
    <cellStyle name="표준 5 2 5 3 2 2 2 2 7" xfId="43253"/>
    <cellStyle name="표준 5 2 5 3 2 2 2 3" xfId="8189"/>
    <cellStyle name="표준 5 2 5 3 2 2 2 3 2" xfId="28897"/>
    <cellStyle name="표준 5 2 5 3 2 2 2 3 3" xfId="37108"/>
    <cellStyle name="표준 5 2 5 3 2 2 2 3 4" xfId="45301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2"/>
    <cellStyle name="표준 5 2 5 3 2 2 2 9" xfId="41205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8"/>
    <cellStyle name="표준 5 2 5 3 2 2 3 2 2 4" xfId="47861"/>
    <cellStyle name="표준 5 2 5 3 2 2 3 2 3" xfId="19101"/>
    <cellStyle name="표준 5 2 5 3 2 2 3 2 4" xfId="23263"/>
    <cellStyle name="표준 5 2 5 3 2 2 3 2 5" xfId="27361"/>
    <cellStyle name="표준 5 2 5 3 2 2 3 2 6" xfId="35572"/>
    <cellStyle name="표준 5 2 5 3 2 2 3 2 7" xfId="43765"/>
    <cellStyle name="표준 5 2 5 3 2 2 3 3" xfId="8701"/>
    <cellStyle name="표준 5 2 5 3 2 2 3 3 2" xfId="29409"/>
    <cellStyle name="표준 5 2 5 3 2 2 3 3 3" xfId="37620"/>
    <cellStyle name="표준 5 2 5 3 2 2 3 3 4" xfId="45813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4"/>
    <cellStyle name="표준 5 2 5 3 2 2 3 9" xfId="41717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80"/>
    <cellStyle name="표준 5 2 5 3 2 2 4 2 2 4" xfId="48373"/>
    <cellStyle name="표준 5 2 5 3 2 2 4 2 3" xfId="19613"/>
    <cellStyle name="표준 5 2 5 3 2 2 4 2 4" xfId="23775"/>
    <cellStyle name="표준 5 2 5 3 2 2 4 2 5" xfId="27873"/>
    <cellStyle name="표준 5 2 5 3 2 2 4 2 6" xfId="36084"/>
    <cellStyle name="표준 5 2 5 3 2 2 4 2 7" xfId="44277"/>
    <cellStyle name="표준 5 2 5 3 2 2 4 3" xfId="9213"/>
    <cellStyle name="표준 5 2 5 3 2 2 4 3 2" xfId="29921"/>
    <cellStyle name="표준 5 2 5 3 2 2 4 3 3" xfId="38132"/>
    <cellStyle name="표준 5 2 5 3 2 2 4 3 4" xfId="46325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6"/>
    <cellStyle name="표준 5 2 5 3 2 2 4 9" xfId="42229"/>
    <cellStyle name="표준 5 2 5 3 2 2 5" xfId="9725"/>
    <cellStyle name="표준 5 2 5 3 2 2 5 2" xfId="13837"/>
    <cellStyle name="표준 5 2 5 3 2 2 5 2 2" xfId="30433"/>
    <cellStyle name="표준 5 2 5 3 2 2 5 2 3" xfId="38644"/>
    <cellStyle name="표준 5 2 5 3 2 2 5 2 4" xfId="46837"/>
    <cellStyle name="표준 5 2 5 3 2 2 5 3" xfId="18077"/>
    <cellStyle name="표준 5 2 5 3 2 2 5 4" xfId="22239"/>
    <cellStyle name="표준 5 2 5 3 2 2 5 5" xfId="26337"/>
    <cellStyle name="표준 5 2 5 3 2 2 5 6" xfId="34548"/>
    <cellStyle name="표준 5 2 5 3 2 2 5 7" xfId="42741"/>
    <cellStyle name="표준 5 2 5 3 2 2 6" xfId="7677"/>
    <cellStyle name="표준 5 2 5 3 2 2 6 2" xfId="28385"/>
    <cellStyle name="표준 5 2 5 3 2 2 6 3" xfId="36596"/>
    <cellStyle name="표준 5 2 5 3 2 2 6 4" xfId="44789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900"/>
    <cellStyle name="표준 5 2 5 3 2 3 2 2 4" xfId="47093"/>
    <cellStyle name="표준 5 2 5 3 2 3 2 3" xfId="18333"/>
    <cellStyle name="표준 5 2 5 3 2 3 2 4" xfId="22495"/>
    <cellStyle name="표준 5 2 5 3 2 3 2 5" xfId="26593"/>
    <cellStyle name="표준 5 2 5 3 2 3 2 6" xfId="34804"/>
    <cellStyle name="표준 5 2 5 3 2 3 2 7" xfId="42997"/>
    <cellStyle name="표준 5 2 5 3 2 3 3" xfId="7933"/>
    <cellStyle name="표준 5 2 5 3 2 3 3 2" xfId="28641"/>
    <cellStyle name="표준 5 2 5 3 2 3 3 3" xfId="36852"/>
    <cellStyle name="표준 5 2 5 3 2 3 3 4" xfId="45045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6"/>
    <cellStyle name="표준 5 2 5 3 2 3 9" xfId="40949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2"/>
    <cellStyle name="표준 5 2 5 3 2 4 2 2 4" xfId="47605"/>
    <cellStyle name="표준 5 2 5 3 2 4 2 3" xfId="18845"/>
    <cellStyle name="표준 5 2 5 3 2 4 2 4" xfId="23007"/>
    <cellStyle name="표준 5 2 5 3 2 4 2 5" xfId="27105"/>
    <cellStyle name="표준 5 2 5 3 2 4 2 6" xfId="35316"/>
    <cellStyle name="표준 5 2 5 3 2 4 2 7" xfId="43509"/>
    <cellStyle name="표준 5 2 5 3 2 4 3" xfId="8445"/>
    <cellStyle name="표준 5 2 5 3 2 4 3 2" xfId="29153"/>
    <cellStyle name="표준 5 2 5 3 2 4 3 3" xfId="37364"/>
    <cellStyle name="표준 5 2 5 3 2 4 3 4" xfId="45557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8"/>
    <cellStyle name="표준 5 2 5 3 2 4 9" xfId="41461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4"/>
    <cellStyle name="표준 5 2 5 3 2 5 2 2 4" xfId="48117"/>
    <cellStyle name="표준 5 2 5 3 2 5 2 3" xfId="19357"/>
    <cellStyle name="표준 5 2 5 3 2 5 2 4" xfId="23519"/>
    <cellStyle name="표준 5 2 5 3 2 5 2 5" xfId="27617"/>
    <cellStyle name="표준 5 2 5 3 2 5 2 6" xfId="35828"/>
    <cellStyle name="표준 5 2 5 3 2 5 2 7" xfId="44021"/>
    <cellStyle name="표준 5 2 5 3 2 5 3" xfId="8957"/>
    <cellStyle name="표준 5 2 5 3 2 5 3 2" xfId="29665"/>
    <cellStyle name="표준 5 2 5 3 2 5 3 3" xfId="37876"/>
    <cellStyle name="표준 5 2 5 3 2 5 3 4" xfId="46069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80"/>
    <cellStyle name="표준 5 2 5 3 2 5 9" xfId="41973"/>
    <cellStyle name="표준 5 2 5 3 2 6" xfId="9469"/>
    <cellStyle name="표준 5 2 5 3 2 6 2" xfId="13581"/>
    <cellStyle name="표준 5 2 5 3 2 6 2 2" xfId="30177"/>
    <cellStyle name="표준 5 2 5 3 2 6 2 3" xfId="38388"/>
    <cellStyle name="표준 5 2 5 3 2 6 2 4" xfId="46581"/>
    <cellStyle name="표준 5 2 5 3 2 6 3" xfId="17821"/>
    <cellStyle name="표준 5 2 5 3 2 6 4" xfId="21983"/>
    <cellStyle name="표준 5 2 5 3 2 6 5" xfId="26081"/>
    <cellStyle name="표준 5 2 5 3 2 6 6" xfId="34292"/>
    <cellStyle name="표준 5 2 5 3 2 6 7" xfId="42485"/>
    <cellStyle name="표준 5 2 5 3 2 7" xfId="7421"/>
    <cellStyle name="표준 5 2 5 3 2 7 2" xfId="28129"/>
    <cellStyle name="표준 5 2 5 3 2 7 3" xfId="36340"/>
    <cellStyle name="표준 5 2 5 3 2 7 4" xfId="44533"/>
    <cellStyle name="표준 5 2 5 3 2 8" xfId="11533"/>
    <cellStyle name="표준 5 2 5 3 2 9" xfId="15773"/>
    <cellStyle name="표준 5 2 5 3 3" xfId="693"/>
    <cellStyle name="표준 5 2 5 3 3 10" xfId="24161"/>
    <cellStyle name="표준 5 2 5 3 3 11" xfId="32372"/>
    <cellStyle name="표준 5 2 5 3 3 12" xfId="40565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8"/>
    <cellStyle name="표준 5 2 5 3 3 2 2 2 4" xfId="47221"/>
    <cellStyle name="표준 5 2 5 3 3 2 2 3" xfId="18461"/>
    <cellStyle name="표준 5 2 5 3 3 2 2 4" xfId="22623"/>
    <cellStyle name="표준 5 2 5 3 3 2 2 5" xfId="26721"/>
    <cellStyle name="표준 5 2 5 3 3 2 2 6" xfId="34932"/>
    <cellStyle name="표준 5 2 5 3 3 2 2 7" xfId="43125"/>
    <cellStyle name="표준 5 2 5 3 3 2 3" xfId="8061"/>
    <cellStyle name="표준 5 2 5 3 3 2 3 2" xfId="28769"/>
    <cellStyle name="표준 5 2 5 3 3 2 3 3" xfId="36980"/>
    <cellStyle name="표준 5 2 5 3 3 2 3 4" xfId="45173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4"/>
    <cellStyle name="표준 5 2 5 3 3 2 9" xfId="41077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40"/>
    <cellStyle name="표준 5 2 5 3 3 3 2 2 4" xfId="47733"/>
    <cellStyle name="표준 5 2 5 3 3 3 2 3" xfId="18973"/>
    <cellStyle name="표준 5 2 5 3 3 3 2 4" xfId="23135"/>
    <cellStyle name="표준 5 2 5 3 3 3 2 5" xfId="27233"/>
    <cellStyle name="표준 5 2 5 3 3 3 2 6" xfId="35444"/>
    <cellStyle name="표준 5 2 5 3 3 3 2 7" xfId="43637"/>
    <cellStyle name="표준 5 2 5 3 3 3 3" xfId="8573"/>
    <cellStyle name="표준 5 2 5 3 3 3 3 2" xfId="29281"/>
    <cellStyle name="표준 5 2 5 3 3 3 3 3" xfId="37492"/>
    <cellStyle name="표준 5 2 5 3 3 3 3 4" xfId="45685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6"/>
    <cellStyle name="표준 5 2 5 3 3 3 9" xfId="41589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2"/>
    <cellStyle name="표준 5 2 5 3 3 4 2 2 4" xfId="48245"/>
    <cellStyle name="표준 5 2 5 3 3 4 2 3" xfId="19485"/>
    <cellStyle name="표준 5 2 5 3 3 4 2 4" xfId="23647"/>
    <cellStyle name="표준 5 2 5 3 3 4 2 5" xfId="27745"/>
    <cellStyle name="표준 5 2 5 3 3 4 2 6" xfId="35956"/>
    <cellStyle name="표준 5 2 5 3 3 4 2 7" xfId="44149"/>
    <cellStyle name="표준 5 2 5 3 3 4 3" xfId="9085"/>
    <cellStyle name="표준 5 2 5 3 3 4 3 2" xfId="29793"/>
    <cellStyle name="표준 5 2 5 3 3 4 3 3" xfId="38004"/>
    <cellStyle name="표준 5 2 5 3 3 4 3 4" xfId="46197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8"/>
    <cellStyle name="표준 5 2 5 3 3 4 9" xfId="42101"/>
    <cellStyle name="표준 5 2 5 3 3 5" xfId="9597"/>
    <cellStyle name="표준 5 2 5 3 3 5 2" xfId="13709"/>
    <cellStyle name="표준 5 2 5 3 3 5 2 2" xfId="30305"/>
    <cellStyle name="표준 5 2 5 3 3 5 2 3" xfId="38516"/>
    <cellStyle name="표준 5 2 5 3 3 5 2 4" xfId="46709"/>
    <cellStyle name="표준 5 2 5 3 3 5 3" xfId="17949"/>
    <cellStyle name="표준 5 2 5 3 3 5 4" xfId="22111"/>
    <cellStyle name="표준 5 2 5 3 3 5 5" xfId="26209"/>
    <cellStyle name="표준 5 2 5 3 3 5 6" xfId="34420"/>
    <cellStyle name="표준 5 2 5 3 3 5 7" xfId="42613"/>
    <cellStyle name="표준 5 2 5 3 3 6" xfId="7549"/>
    <cellStyle name="표준 5 2 5 3 3 6 2" xfId="28257"/>
    <cellStyle name="표준 5 2 5 3 3 6 3" xfId="36468"/>
    <cellStyle name="표준 5 2 5 3 3 6 4" xfId="44661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2"/>
    <cellStyle name="표준 5 2 5 3 4 2 2 4" xfId="46965"/>
    <cellStyle name="표준 5 2 5 3 4 2 3" xfId="18205"/>
    <cellStyle name="표준 5 2 5 3 4 2 4" xfId="22367"/>
    <cellStyle name="표준 5 2 5 3 4 2 5" xfId="26465"/>
    <cellStyle name="표준 5 2 5 3 4 2 6" xfId="34676"/>
    <cellStyle name="표준 5 2 5 3 4 2 7" xfId="42869"/>
    <cellStyle name="표준 5 2 5 3 4 3" xfId="7805"/>
    <cellStyle name="표준 5 2 5 3 4 3 2" xfId="28513"/>
    <cellStyle name="표준 5 2 5 3 4 3 3" xfId="36724"/>
    <cellStyle name="표준 5 2 5 3 4 3 4" xfId="44917"/>
    <cellStyle name="표준 5 2 5 3 4 4" xfId="11917"/>
    <cellStyle name="표준 5 2 5 3 4 5" xfId="16157"/>
    <cellStyle name="표준 5 2 5 3 4 6" xfId="20319"/>
    <cellStyle name="표준 5 2 5 3 4 7" xfId="24417"/>
    <cellStyle name="표준 5 2 5 3 4 8" xfId="32628"/>
    <cellStyle name="표준 5 2 5 3 4 9" xfId="40821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4"/>
    <cellStyle name="표준 5 2 5 3 5 2 2 4" xfId="47477"/>
    <cellStyle name="표준 5 2 5 3 5 2 3" xfId="18717"/>
    <cellStyle name="표준 5 2 5 3 5 2 4" xfId="22879"/>
    <cellStyle name="표준 5 2 5 3 5 2 5" xfId="26977"/>
    <cellStyle name="표준 5 2 5 3 5 2 6" xfId="35188"/>
    <cellStyle name="표준 5 2 5 3 5 2 7" xfId="43381"/>
    <cellStyle name="표준 5 2 5 3 5 3" xfId="8317"/>
    <cellStyle name="표준 5 2 5 3 5 3 2" xfId="29025"/>
    <cellStyle name="표준 5 2 5 3 5 3 3" xfId="37236"/>
    <cellStyle name="표준 5 2 5 3 5 3 4" xfId="45429"/>
    <cellStyle name="표준 5 2 5 3 5 4" xfId="12429"/>
    <cellStyle name="표준 5 2 5 3 5 5" xfId="16669"/>
    <cellStyle name="표준 5 2 5 3 5 6" xfId="20831"/>
    <cellStyle name="표준 5 2 5 3 5 7" xfId="24929"/>
    <cellStyle name="표준 5 2 5 3 5 8" xfId="33140"/>
    <cellStyle name="표준 5 2 5 3 5 9" xfId="41333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6"/>
    <cellStyle name="표준 5 2 5 3 6 2 2 4" xfId="47989"/>
    <cellStyle name="표준 5 2 5 3 6 2 3" xfId="19229"/>
    <cellStyle name="표준 5 2 5 3 6 2 4" xfId="23391"/>
    <cellStyle name="표준 5 2 5 3 6 2 5" xfId="27489"/>
    <cellStyle name="표준 5 2 5 3 6 2 6" xfId="35700"/>
    <cellStyle name="표준 5 2 5 3 6 2 7" xfId="43893"/>
    <cellStyle name="표준 5 2 5 3 6 3" xfId="8829"/>
    <cellStyle name="표준 5 2 5 3 6 3 2" xfId="29537"/>
    <cellStyle name="표준 5 2 5 3 6 3 3" xfId="37748"/>
    <cellStyle name="표준 5 2 5 3 6 3 4" xfId="45941"/>
    <cellStyle name="표준 5 2 5 3 6 4" xfId="12941"/>
    <cellStyle name="표준 5 2 5 3 6 5" xfId="17181"/>
    <cellStyle name="표준 5 2 5 3 6 6" xfId="21343"/>
    <cellStyle name="표준 5 2 5 3 6 7" xfId="25441"/>
    <cellStyle name="표준 5 2 5 3 6 8" xfId="33652"/>
    <cellStyle name="표준 5 2 5 3 6 9" xfId="41845"/>
    <cellStyle name="표준 5 2 5 3 7" xfId="9341"/>
    <cellStyle name="표준 5 2 5 3 7 2" xfId="13453"/>
    <cellStyle name="표준 5 2 5 3 7 2 2" xfId="30049"/>
    <cellStyle name="표준 5 2 5 3 7 2 3" xfId="38260"/>
    <cellStyle name="표준 5 2 5 3 7 2 4" xfId="46453"/>
    <cellStyle name="표준 5 2 5 3 7 3" xfId="17693"/>
    <cellStyle name="표준 5 2 5 3 7 4" xfId="21855"/>
    <cellStyle name="표준 5 2 5 3 7 5" xfId="25953"/>
    <cellStyle name="표준 5 2 5 3 7 6" xfId="34164"/>
    <cellStyle name="표준 5 2 5 3 7 7" xfId="42357"/>
    <cellStyle name="표준 5 2 5 3 8" xfId="7293"/>
    <cellStyle name="표준 5 2 5 3 8 2" xfId="28001"/>
    <cellStyle name="표준 5 2 5 3 8 3" xfId="36212"/>
    <cellStyle name="표준 5 2 5 3 8 4" xfId="44405"/>
    <cellStyle name="표준 5 2 5 3 9" xfId="11405"/>
    <cellStyle name="표준 5 2 5 4" xfId="501"/>
    <cellStyle name="표준 5 2 5 4 10" xfId="19871"/>
    <cellStyle name="표준 5 2 5 4 11" xfId="23969"/>
    <cellStyle name="표준 5 2 5 4 12" xfId="32180"/>
    <cellStyle name="표준 5 2 5 4 13" xfId="40373"/>
    <cellStyle name="표준 5 2 5 4 2" xfId="757"/>
    <cellStyle name="표준 5 2 5 4 2 10" xfId="24225"/>
    <cellStyle name="표준 5 2 5 4 2 11" xfId="32436"/>
    <cellStyle name="표준 5 2 5 4 2 12" xfId="40629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2"/>
    <cellStyle name="표준 5 2 5 4 2 2 2 2 4" xfId="47285"/>
    <cellStyle name="표준 5 2 5 4 2 2 2 3" xfId="18525"/>
    <cellStyle name="표준 5 2 5 4 2 2 2 4" xfId="22687"/>
    <cellStyle name="표준 5 2 5 4 2 2 2 5" xfId="26785"/>
    <cellStyle name="표준 5 2 5 4 2 2 2 6" xfId="34996"/>
    <cellStyle name="표준 5 2 5 4 2 2 2 7" xfId="43189"/>
    <cellStyle name="표준 5 2 5 4 2 2 3" xfId="8125"/>
    <cellStyle name="표준 5 2 5 4 2 2 3 2" xfId="28833"/>
    <cellStyle name="표준 5 2 5 4 2 2 3 3" xfId="37044"/>
    <cellStyle name="표준 5 2 5 4 2 2 3 4" xfId="45237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8"/>
    <cellStyle name="표준 5 2 5 4 2 2 9" xfId="41141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4"/>
    <cellStyle name="표준 5 2 5 4 2 3 2 2 4" xfId="47797"/>
    <cellStyle name="표준 5 2 5 4 2 3 2 3" xfId="19037"/>
    <cellStyle name="표준 5 2 5 4 2 3 2 4" xfId="23199"/>
    <cellStyle name="표준 5 2 5 4 2 3 2 5" xfId="27297"/>
    <cellStyle name="표준 5 2 5 4 2 3 2 6" xfId="35508"/>
    <cellStyle name="표준 5 2 5 4 2 3 2 7" xfId="43701"/>
    <cellStyle name="표준 5 2 5 4 2 3 3" xfId="8637"/>
    <cellStyle name="표준 5 2 5 4 2 3 3 2" xfId="29345"/>
    <cellStyle name="표준 5 2 5 4 2 3 3 3" xfId="37556"/>
    <cellStyle name="표준 5 2 5 4 2 3 3 4" xfId="45749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60"/>
    <cellStyle name="표준 5 2 5 4 2 3 9" xfId="41653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6"/>
    <cellStyle name="표준 5 2 5 4 2 4 2 2 4" xfId="48309"/>
    <cellStyle name="표준 5 2 5 4 2 4 2 3" xfId="19549"/>
    <cellStyle name="표준 5 2 5 4 2 4 2 4" xfId="23711"/>
    <cellStyle name="표준 5 2 5 4 2 4 2 5" xfId="27809"/>
    <cellStyle name="표준 5 2 5 4 2 4 2 6" xfId="36020"/>
    <cellStyle name="표준 5 2 5 4 2 4 2 7" xfId="44213"/>
    <cellStyle name="표준 5 2 5 4 2 4 3" xfId="9149"/>
    <cellStyle name="표준 5 2 5 4 2 4 3 2" xfId="29857"/>
    <cellStyle name="표준 5 2 5 4 2 4 3 3" xfId="38068"/>
    <cellStyle name="표준 5 2 5 4 2 4 3 4" xfId="46261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2"/>
    <cellStyle name="표준 5 2 5 4 2 4 9" xfId="42165"/>
    <cellStyle name="표준 5 2 5 4 2 5" xfId="9661"/>
    <cellStyle name="표준 5 2 5 4 2 5 2" xfId="13773"/>
    <cellStyle name="표준 5 2 5 4 2 5 2 2" xfId="30369"/>
    <cellStyle name="표준 5 2 5 4 2 5 2 3" xfId="38580"/>
    <cellStyle name="표준 5 2 5 4 2 5 2 4" xfId="46773"/>
    <cellStyle name="표준 5 2 5 4 2 5 3" xfId="18013"/>
    <cellStyle name="표준 5 2 5 4 2 5 4" xfId="22175"/>
    <cellStyle name="표준 5 2 5 4 2 5 5" xfId="26273"/>
    <cellStyle name="표준 5 2 5 4 2 5 6" xfId="34484"/>
    <cellStyle name="표준 5 2 5 4 2 5 7" xfId="42677"/>
    <cellStyle name="표준 5 2 5 4 2 6" xfId="7613"/>
    <cellStyle name="표준 5 2 5 4 2 6 2" xfId="28321"/>
    <cellStyle name="표준 5 2 5 4 2 6 3" xfId="36532"/>
    <cellStyle name="표준 5 2 5 4 2 6 4" xfId="44725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6"/>
    <cellStyle name="표준 5 2 5 4 3 2 2 4" xfId="47029"/>
    <cellStyle name="표준 5 2 5 4 3 2 3" xfId="18269"/>
    <cellStyle name="표준 5 2 5 4 3 2 4" xfId="22431"/>
    <cellStyle name="표준 5 2 5 4 3 2 5" xfId="26529"/>
    <cellStyle name="표준 5 2 5 4 3 2 6" xfId="34740"/>
    <cellStyle name="표준 5 2 5 4 3 2 7" xfId="42933"/>
    <cellStyle name="표준 5 2 5 4 3 3" xfId="7869"/>
    <cellStyle name="표준 5 2 5 4 3 3 2" xfId="28577"/>
    <cellStyle name="표준 5 2 5 4 3 3 3" xfId="36788"/>
    <cellStyle name="표준 5 2 5 4 3 3 4" xfId="44981"/>
    <cellStyle name="표준 5 2 5 4 3 4" xfId="11981"/>
    <cellStyle name="표준 5 2 5 4 3 5" xfId="16221"/>
    <cellStyle name="표준 5 2 5 4 3 6" xfId="20383"/>
    <cellStyle name="표준 5 2 5 4 3 7" xfId="24481"/>
    <cellStyle name="표준 5 2 5 4 3 8" xfId="32692"/>
    <cellStyle name="표준 5 2 5 4 3 9" xfId="40885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8"/>
    <cellStyle name="표준 5 2 5 4 4 2 2 4" xfId="47541"/>
    <cellStyle name="표준 5 2 5 4 4 2 3" xfId="18781"/>
    <cellStyle name="표준 5 2 5 4 4 2 4" xfId="22943"/>
    <cellStyle name="표준 5 2 5 4 4 2 5" xfId="27041"/>
    <cellStyle name="표준 5 2 5 4 4 2 6" xfId="35252"/>
    <cellStyle name="표준 5 2 5 4 4 2 7" xfId="43445"/>
    <cellStyle name="표준 5 2 5 4 4 3" xfId="8381"/>
    <cellStyle name="표준 5 2 5 4 4 3 2" xfId="29089"/>
    <cellStyle name="표준 5 2 5 4 4 3 3" xfId="37300"/>
    <cellStyle name="표준 5 2 5 4 4 3 4" xfId="45493"/>
    <cellStyle name="표준 5 2 5 4 4 4" xfId="12493"/>
    <cellStyle name="표준 5 2 5 4 4 5" xfId="16733"/>
    <cellStyle name="표준 5 2 5 4 4 6" xfId="20895"/>
    <cellStyle name="표준 5 2 5 4 4 7" xfId="24993"/>
    <cellStyle name="표준 5 2 5 4 4 8" xfId="33204"/>
    <cellStyle name="표준 5 2 5 4 4 9" xfId="41397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60"/>
    <cellStyle name="표준 5 2 5 4 5 2 2 4" xfId="48053"/>
    <cellStyle name="표준 5 2 5 4 5 2 3" xfId="19293"/>
    <cellStyle name="표준 5 2 5 4 5 2 4" xfId="23455"/>
    <cellStyle name="표준 5 2 5 4 5 2 5" xfId="27553"/>
    <cellStyle name="표준 5 2 5 4 5 2 6" xfId="35764"/>
    <cellStyle name="표준 5 2 5 4 5 2 7" xfId="43957"/>
    <cellStyle name="표준 5 2 5 4 5 3" xfId="8893"/>
    <cellStyle name="표준 5 2 5 4 5 3 2" xfId="29601"/>
    <cellStyle name="표준 5 2 5 4 5 3 3" xfId="37812"/>
    <cellStyle name="표준 5 2 5 4 5 3 4" xfId="46005"/>
    <cellStyle name="표준 5 2 5 4 5 4" xfId="13005"/>
    <cellStyle name="표준 5 2 5 4 5 5" xfId="17245"/>
    <cellStyle name="표준 5 2 5 4 5 6" xfId="21407"/>
    <cellStyle name="표준 5 2 5 4 5 7" xfId="25505"/>
    <cellStyle name="표준 5 2 5 4 5 8" xfId="33716"/>
    <cellStyle name="표준 5 2 5 4 5 9" xfId="41909"/>
    <cellStyle name="표준 5 2 5 4 6" xfId="9405"/>
    <cellStyle name="표준 5 2 5 4 6 2" xfId="13517"/>
    <cellStyle name="표준 5 2 5 4 6 2 2" xfId="30113"/>
    <cellStyle name="표준 5 2 5 4 6 2 3" xfId="38324"/>
    <cellStyle name="표준 5 2 5 4 6 2 4" xfId="46517"/>
    <cellStyle name="표준 5 2 5 4 6 3" xfId="17757"/>
    <cellStyle name="표준 5 2 5 4 6 4" xfId="21919"/>
    <cellStyle name="표준 5 2 5 4 6 5" xfId="26017"/>
    <cellStyle name="표준 5 2 5 4 6 6" xfId="34228"/>
    <cellStyle name="표준 5 2 5 4 6 7" xfId="42421"/>
    <cellStyle name="표준 5 2 5 4 7" xfId="7357"/>
    <cellStyle name="표준 5 2 5 4 7 2" xfId="28065"/>
    <cellStyle name="표준 5 2 5 4 7 3" xfId="36276"/>
    <cellStyle name="표준 5 2 5 4 7 4" xfId="44469"/>
    <cellStyle name="표준 5 2 5 4 8" xfId="11469"/>
    <cellStyle name="표준 5 2 5 4 9" xfId="15709"/>
    <cellStyle name="표준 5 2 5 5" xfId="629"/>
    <cellStyle name="표준 5 2 5 5 10" xfId="24097"/>
    <cellStyle name="표준 5 2 5 5 11" xfId="32308"/>
    <cellStyle name="표준 5 2 5 5 12" xfId="40501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4"/>
    <cellStyle name="표준 5 2 5 5 2 2 2 4" xfId="47157"/>
    <cellStyle name="표준 5 2 5 5 2 2 3" xfId="18397"/>
    <cellStyle name="표준 5 2 5 5 2 2 4" xfId="22559"/>
    <cellStyle name="표준 5 2 5 5 2 2 5" xfId="26657"/>
    <cellStyle name="표준 5 2 5 5 2 2 6" xfId="34868"/>
    <cellStyle name="표준 5 2 5 5 2 2 7" xfId="43061"/>
    <cellStyle name="표준 5 2 5 5 2 3" xfId="7997"/>
    <cellStyle name="표준 5 2 5 5 2 3 2" xfId="28705"/>
    <cellStyle name="표준 5 2 5 5 2 3 3" xfId="36916"/>
    <cellStyle name="표준 5 2 5 5 2 3 4" xfId="45109"/>
    <cellStyle name="표준 5 2 5 5 2 4" xfId="12109"/>
    <cellStyle name="표준 5 2 5 5 2 5" xfId="16349"/>
    <cellStyle name="표준 5 2 5 5 2 6" xfId="20511"/>
    <cellStyle name="표준 5 2 5 5 2 7" xfId="24609"/>
    <cellStyle name="표준 5 2 5 5 2 8" xfId="32820"/>
    <cellStyle name="표준 5 2 5 5 2 9" xfId="41013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6"/>
    <cellStyle name="표준 5 2 5 5 3 2 2 4" xfId="47669"/>
    <cellStyle name="표준 5 2 5 5 3 2 3" xfId="18909"/>
    <cellStyle name="표준 5 2 5 5 3 2 4" xfId="23071"/>
    <cellStyle name="표준 5 2 5 5 3 2 5" xfId="27169"/>
    <cellStyle name="표준 5 2 5 5 3 2 6" xfId="35380"/>
    <cellStyle name="표준 5 2 5 5 3 2 7" xfId="43573"/>
    <cellStyle name="표준 5 2 5 5 3 3" xfId="8509"/>
    <cellStyle name="표준 5 2 5 5 3 3 2" xfId="29217"/>
    <cellStyle name="표준 5 2 5 5 3 3 3" xfId="37428"/>
    <cellStyle name="표준 5 2 5 5 3 3 4" xfId="45621"/>
    <cellStyle name="표준 5 2 5 5 3 4" xfId="12621"/>
    <cellStyle name="표준 5 2 5 5 3 5" xfId="16861"/>
    <cellStyle name="표준 5 2 5 5 3 6" xfId="21023"/>
    <cellStyle name="표준 5 2 5 5 3 7" xfId="25121"/>
    <cellStyle name="표준 5 2 5 5 3 8" xfId="33332"/>
    <cellStyle name="표준 5 2 5 5 3 9" xfId="41525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8"/>
    <cellStyle name="표준 5 2 5 5 4 2 2 4" xfId="48181"/>
    <cellStyle name="표준 5 2 5 5 4 2 3" xfId="19421"/>
    <cellStyle name="표준 5 2 5 5 4 2 4" xfId="23583"/>
    <cellStyle name="표준 5 2 5 5 4 2 5" xfId="27681"/>
    <cellStyle name="표준 5 2 5 5 4 2 6" xfId="35892"/>
    <cellStyle name="표준 5 2 5 5 4 2 7" xfId="44085"/>
    <cellStyle name="표준 5 2 5 5 4 3" xfId="9021"/>
    <cellStyle name="표준 5 2 5 5 4 3 2" xfId="29729"/>
    <cellStyle name="표준 5 2 5 5 4 3 3" xfId="37940"/>
    <cellStyle name="표준 5 2 5 5 4 3 4" xfId="46133"/>
    <cellStyle name="표준 5 2 5 5 4 4" xfId="13133"/>
    <cellStyle name="표준 5 2 5 5 4 5" xfId="17373"/>
    <cellStyle name="표준 5 2 5 5 4 6" xfId="21535"/>
    <cellStyle name="표준 5 2 5 5 4 7" xfId="25633"/>
    <cellStyle name="표준 5 2 5 5 4 8" xfId="33844"/>
    <cellStyle name="표준 5 2 5 5 4 9" xfId="42037"/>
    <cellStyle name="표준 5 2 5 5 5" xfId="9533"/>
    <cellStyle name="표준 5 2 5 5 5 2" xfId="13645"/>
    <cellStyle name="표준 5 2 5 5 5 2 2" xfId="30241"/>
    <cellStyle name="표준 5 2 5 5 5 2 3" xfId="38452"/>
    <cellStyle name="표준 5 2 5 5 5 2 4" xfId="46645"/>
    <cellStyle name="표준 5 2 5 5 5 3" xfId="17885"/>
    <cellStyle name="표준 5 2 5 5 5 4" xfId="22047"/>
    <cellStyle name="표준 5 2 5 5 5 5" xfId="26145"/>
    <cellStyle name="표준 5 2 5 5 5 6" xfId="34356"/>
    <cellStyle name="표준 5 2 5 5 5 7" xfId="42549"/>
    <cellStyle name="표준 5 2 5 5 6" xfId="7485"/>
    <cellStyle name="표준 5 2 5 5 6 2" xfId="28193"/>
    <cellStyle name="표준 5 2 5 5 6 3" xfId="36404"/>
    <cellStyle name="표준 5 2 5 5 6 4" xfId="44597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8"/>
    <cellStyle name="표준 5 2 5 6 2 2 4" xfId="46901"/>
    <cellStyle name="표준 5 2 5 6 2 3" xfId="18141"/>
    <cellStyle name="표준 5 2 5 6 2 4" xfId="22303"/>
    <cellStyle name="표준 5 2 5 6 2 5" xfId="26401"/>
    <cellStyle name="표준 5 2 5 6 2 6" xfId="34612"/>
    <cellStyle name="표준 5 2 5 6 2 7" xfId="42805"/>
    <cellStyle name="표준 5 2 5 6 3" xfId="7741"/>
    <cellStyle name="표준 5 2 5 6 3 2" xfId="28449"/>
    <cellStyle name="표준 5 2 5 6 3 3" xfId="36660"/>
    <cellStyle name="표준 5 2 5 6 3 4" xfId="44853"/>
    <cellStyle name="표준 5 2 5 6 4" xfId="11853"/>
    <cellStyle name="표준 5 2 5 6 5" xfId="16093"/>
    <cellStyle name="표준 5 2 5 6 6" xfId="20255"/>
    <cellStyle name="표준 5 2 5 6 7" xfId="24353"/>
    <cellStyle name="표준 5 2 5 6 8" xfId="32564"/>
    <cellStyle name="표준 5 2 5 6 9" xfId="40757"/>
    <cellStyle name="표준 5 2 5 7" xfId="1397"/>
    <cellStyle name="표준 5 2 5 7 2" xfId="10301"/>
    <cellStyle name="표준 5 2 5 7 2 2" xfId="14413"/>
    <cellStyle name="표준 5 2 5 7 2 2 2" xfId="31009"/>
    <cellStyle name="표준 5 2 5 7 2 2 3" xfId="39220"/>
    <cellStyle name="표준 5 2 5 7 2 2 4" xfId="47413"/>
    <cellStyle name="표준 5 2 5 7 2 3" xfId="18653"/>
    <cellStyle name="표준 5 2 5 7 2 4" xfId="22815"/>
    <cellStyle name="표준 5 2 5 7 2 5" xfId="26913"/>
    <cellStyle name="표준 5 2 5 7 2 6" xfId="35124"/>
    <cellStyle name="표준 5 2 5 7 2 7" xfId="43317"/>
    <cellStyle name="표준 5 2 5 7 3" xfId="8253"/>
    <cellStyle name="표준 5 2 5 7 3 2" xfId="28961"/>
    <cellStyle name="표준 5 2 5 7 3 3" xfId="37172"/>
    <cellStyle name="표준 5 2 5 7 3 4" xfId="45365"/>
    <cellStyle name="표준 5 2 5 7 4" xfId="12365"/>
    <cellStyle name="표준 5 2 5 7 5" xfId="16605"/>
    <cellStyle name="표준 5 2 5 7 6" xfId="20767"/>
    <cellStyle name="표준 5 2 5 7 7" xfId="24865"/>
    <cellStyle name="표준 5 2 5 7 8" xfId="33076"/>
    <cellStyle name="표준 5 2 5 7 9" xfId="41269"/>
    <cellStyle name="표준 5 2 5 8" xfId="1909"/>
    <cellStyle name="표준 5 2 5 8 2" xfId="10813"/>
    <cellStyle name="표준 5 2 5 8 2 2" xfId="14925"/>
    <cellStyle name="표준 5 2 5 8 2 2 2" xfId="31521"/>
    <cellStyle name="표준 5 2 5 8 2 2 3" xfId="39732"/>
    <cellStyle name="표준 5 2 5 8 2 2 4" xfId="47925"/>
    <cellStyle name="표준 5 2 5 8 2 3" xfId="19165"/>
    <cellStyle name="표준 5 2 5 8 2 4" xfId="23327"/>
    <cellStyle name="표준 5 2 5 8 2 5" xfId="27425"/>
    <cellStyle name="표준 5 2 5 8 2 6" xfId="35636"/>
    <cellStyle name="표준 5 2 5 8 2 7" xfId="43829"/>
    <cellStyle name="표준 5 2 5 8 3" xfId="8765"/>
    <cellStyle name="표준 5 2 5 8 3 2" xfId="29473"/>
    <cellStyle name="표준 5 2 5 8 3 3" xfId="37684"/>
    <cellStyle name="표준 5 2 5 8 3 4" xfId="45877"/>
    <cellStyle name="표준 5 2 5 8 4" xfId="12877"/>
    <cellStyle name="표준 5 2 5 8 5" xfId="17117"/>
    <cellStyle name="표준 5 2 5 8 6" xfId="21279"/>
    <cellStyle name="표준 5 2 5 8 7" xfId="25377"/>
    <cellStyle name="표준 5 2 5 8 8" xfId="33588"/>
    <cellStyle name="표준 5 2 5 8 9" xfId="41781"/>
    <cellStyle name="표준 5 2 5 9" xfId="6227"/>
    <cellStyle name="표준 5 2 5 9 2" xfId="9277"/>
    <cellStyle name="표준 5 2 5 9 2 2" xfId="29985"/>
    <cellStyle name="표준 5 2 5 9 2 3" xfId="38196"/>
    <cellStyle name="표준 5 2 5 9 2 4" xfId="46389"/>
    <cellStyle name="표준 5 2 5 9 3" xfId="13389"/>
    <cellStyle name="표준 5 2 5 9 4" xfId="17629"/>
    <cellStyle name="표준 5 2 5 9 5" xfId="21791"/>
    <cellStyle name="표준 5 2 5 9 6" xfId="25889"/>
    <cellStyle name="표준 5 2 5 9 7" xfId="34100"/>
    <cellStyle name="표준 5 2 5 9 8" xfId="42293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8"/>
    <cellStyle name="표준 5 2 6 19" xfId="40261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2"/>
    <cellStyle name="표준 5 2 6 2 16" xfId="40325"/>
    <cellStyle name="표준 5 2 6 2 2" xfId="581"/>
    <cellStyle name="표준 5 2 6 2 2 10" xfId="19951"/>
    <cellStyle name="표준 5 2 6 2 2 11" xfId="24049"/>
    <cellStyle name="표준 5 2 6 2 2 12" xfId="32260"/>
    <cellStyle name="표준 5 2 6 2 2 13" xfId="40453"/>
    <cellStyle name="표준 5 2 6 2 2 2" xfId="837"/>
    <cellStyle name="표준 5 2 6 2 2 2 10" xfId="24305"/>
    <cellStyle name="표준 5 2 6 2 2 2 11" xfId="32516"/>
    <cellStyle name="표준 5 2 6 2 2 2 12" xfId="40709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2"/>
    <cellStyle name="표준 5 2 6 2 2 2 2 2 2 4" xfId="47365"/>
    <cellStyle name="표준 5 2 6 2 2 2 2 2 3" xfId="18605"/>
    <cellStyle name="표준 5 2 6 2 2 2 2 2 4" xfId="22767"/>
    <cellStyle name="표준 5 2 6 2 2 2 2 2 5" xfId="26865"/>
    <cellStyle name="표준 5 2 6 2 2 2 2 2 6" xfId="35076"/>
    <cellStyle name="표준 5 2 6 2 2 2 2 2 7" xfId="43269"/>
    <cellStyle name="표준 5 2 6 2 2 2 2 3" xfId="8205"/>
    <cellStyle name="표준 5 2 6 2 2 2 2 3 2" xfId="28913"/>
    <cellStyle name="표준 5 2 6 2 2 2 2 3 3" xfId="37124"/>
    <cellStyle name="표준 5 2 6 2 2 2 2 3 4" xfId="45317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8"/>
    <cellStyle name="표준 5 2 6 2 2 2 2 9" xfId="41221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4"/>
    <cellStyle name="표준 5 2 6 2 2 2 3 2 2 4" xfId="47877"/>
    <cellStyle name="표준 5 2 6 2 2 2 3 2 3" xfId="19117"/>
    <cellStyle name="표준 5 2 6 2 2 2 3 2 4" xfId="23279"/>
    <cellStyle name="표준 5 2 6 2 2 2 3 2 5" xfId="27377"/>
    <cellStyle name="표준 5 2 6 2 2 2 3 2 6" xfId="35588"/>
    <cellStyle name="표준 5 2 6 2 2 2 3 2 7" xfId="43781"/>
    <cellStyle name="표준 5 2 6 2 2 2 3 3" xfId="8717"/>
    <cellStyle name="표준 5 2 6 2 2 2 3 3 2" xfId="29425"/>
    <cellStyle name="표준 5 2 6 2 2 2 3 3 3" xfId="37636"/>
    <cellStyle name="표준 5 2 6 2 2 2 3 3 4" xfId="45829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40"/>
    <cellStyle name="표준 5 2 6 2 2 2 3 9" xfId="41733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6"/>
    <cellStyle name="표준 5 2 6 2 2 2 4 2 2 4" xfId="48389"/>
    <cellStyle name="표준 5 2 6 2 2 2 4 2 3" xfId="19629"/>
    <cellStyle name="표준 5 2 6 2 2 2 4 2 4" xfId="23791"/>
    <cellStyle name="표준 5 2 6 2 2 2 4 2 5" xfId="27889"/>
    <cellStyle name="표준 5 2 6 2 2 2 4 2 6" xfId="36100"/>
    <cellStyle name="표준 5 2 6 2 2 2 4 2 7" xfId="44293"/>
    <cellStyle name="표준 5 2 6 2 2 2 4 3" xfId="9229"/>
    <cellStyle name="표준 5 2 6 2 2 2 4 3 2" xfId="29937"/>
    <cellStyle name="표준 5 2 6 2 2 2 4 3 3" xfId="38148"/>
    <cellStyle name="표준 5 2 6 2 2 2 4 3 4" xfId="46341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2"/>
    <cellStyle name="표준 5 2 6 2 2 2 4 9" xfId="42245"/>
    <cellStyle name="표준 5 2 6 2 2 2 5" xfId="9741"/>
    <cellStyle name="표준 5 2 6 2 2 2 5 2" xfId="13853"/>
    <cellStyle name="표준 5 2 6 2 2 2 5 2 2" xfId="30449"/>
    <cellStyle name="표준 5 2 6 2 2 2 5 2 3" xfId="38660"/>
    <cellStyle name="표준 5 2 6 2 2 2 5 2 4" xfId="46853"/>
    <cellStyle name="표준 5 2 6 2 2 2 5 3" xfId="18093"/>
    <cellStyle name="표준 5 2 6 2 2 2 5 4" xfId="22255"/>
    <cellStyle name="표준 5 2 6 2 2 2 5 5" xfId="26353"/>
    <cellStyle name="표준 5 2 6 2 2 2 5 6" xfId="34564"/>
    <cellStyle name="표준 5 2 6 2 2 2 5 7" xfId="42757"/>
    <cellStyle name="표준 5 2 6 2 2 2 6" xfId="7693"/>
    <cellStyle name="표준 5 2 6 2 2 2 6 2" xfId="28401"/>
    <cellStyle name="표준 5 2 6 2 2 2 6 3" xfId="36612"/>
    <cellStyle name="표준 5 2 6 2 2 2 6 4" xfId="44805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6"/>
    <cellStyle name="표준 5 2 6 2 2 3 2 2 4" xfId="47109"/>
    <cellStyle name="표준 5 2 6 2 2 3 2 3" xfId="18349"/>
    <cellStyle name="표준 5 2 6 2 2 3 2 4" xfId="22511"/>
    <cellStyle name="표준 5 2 6 2 2 3 2 5" xfId="26609"/>
    <cellStyle name="표준 5 2 6 2 2 3 2 6" xfId="34820"/>
    <cellStyle name="표준 5 2 6 2 2 3 2 7" xfId="43013"/>
    <cellStyle name="표준 5 2 6 2 2 3 3" xfId="7949"/>
    <cellStyle name="표준 5 2 6 2 2 3 3 2" xfId="28657"/>
    <cellStyle name="표준 5 2 6 2 2 3 3 3" xfId="36868"/>
    <cellStyle name="표준 5 2 6 2 2 3 3 4" xfId="45061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2"/>
    <cellStyle name="표준 5 2 6 2 2 3 9" xfId="40965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8"/>
    <cellStyle name="표준 5 2 6 2 2 4 2 2 4" xfId="47621"/>
    <cellStyle name="표준 5 2 6 2 2 4 2 3" xfId="18861"/>
    <cellStyle name="표준 5 2 6 2 2 4 2 4" xfId="23023"/>
    <cellStyle name="표준 5 2 6 2 2 4 2 5" xfId="27121"/>
    <cellStyle name="표준 5 2 6 2 2 4 2 6" xfId="35332"/>
    <cellStyle name="표준 5 2 6 2 2 4 2 7" xfId="43525"/>
    <cellStyle name="표준 5 2 6 2 2 4 3" xfId="8461"/>
    <cellStyle name="표준 5 2 6 2 2 4 3 2" xfId="29169"/>
    <cellStyle name="표준 5 2 6 2 2 4 3 3" xfId="37380"/>
    <cellStyle name="표준 5 2 6 2 2 4 3 4" xfId="45573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4"/>
    <cellStyle name="표준 5 2 6 2 2 4 9" xfId="41477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40"/>
    <cellStyle name="표준 5 2 6 2 2 5 2 2 4" xfId="48133"/>
    <cellStyle name="표준 5 2 6 2 2 5 2 3" xfId="19373"/>
    <cellStyle name="표준 5 2 6 2 2 5 2 4" xfId="23535"/>
    <cellStyle name="표준 5 2 6 2 2 5 2 5" xfId="27633"/>
    <cellStyle name="표준 5 2 6 2 2 5 2 6" xfId="35844"/>
    <cellStyle name="표준 5 2 6 2 2 5 2 7" xfId="44037"/>
    <cellStyle name="표준 5 2 6 2 2 5 3" xfId="8973"/>
    <cellStyle name="표준 5 2 6 2 2 5 3 2" xfId="29681"/>
    <cellStyle name="표준 5 2 6 2 2 5 3 3" xfId="37892"/>
    <cellStyle name="표준 5 2 6 2 2 5 3 4" xfId="46085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6"/>
    <cellStyle name="표준 5 2 6 2 2 5 9" xfId="41989"/>
    <cellStyle name="표준 5 2 6 2 2 6" xfId="9485"/>
    <cellStyle name="표준 5 2 6 2 2 6 2" xfId="13597"/>
    <cellStyle name="표준 5 2 6 2 2 6 2 2" xfId="30193"/>
    <cellStyle name="표준 5 2 6 2 2 6 2 3" xfId="38404"/>
    <cellStyle name="표준 5 2 6 2 2 6 2 4" xfId="46597"/>
    <cellStyle name="표준 5 2 6 2 2 6 3" xfId="17837"/>
    <cellStyle name="표준 5 2 6 2 2 6 4" xfId="21999"/>
    <cellStyle name="표준 5 2 6 2 2 6 5" xfId="26097"/>
    <cellStyle name="표준 5 2 6 2 2 6 6" xfId="34308"/>
    <cellStyle name="표준 5 2 6 2 2 6 7" xfId="42501"/>
    <cellStyle name="표준 5 2 6 2 2 7" xfId="7437"/>
    <cellStyle name="표준 5 2 6 2 2 7 2" xfId="28145"/>
    <cellStyle name="표준 5 2 6 2 2 7 3" xfId="36356"/>
    <cellStyle name="표준 5 2 6 2 2 7 4" xfId="44549"/>
    <cellStyle name="표준 5 2 6 2 2 8" xfId="11549"/>
    <cellStyle name="표준 5 2 6 2 2 9" xfId="15789"/>
    <cellStyle name="표준 5 2 6 2 3" xfId="709"/>
    <cellStyle name="표준 5 2 6 2 3 10" xfId="24177"/>
    <cellStyle name="표준 5 2 6 2 3 11" xfId="32388"/>
    <cellStyle name="표준 5 2 6 2 3 12" xfId="40581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4"/>
    <cellStyle name="표준 5 2 6 2 3 2 2 2 4" xfId="47237"/>
    <cellStyle name="표준 5 2 6 2 3 2 2 3" xfId="18477"/>
    <cellStyle name="표준 5 2 6 2 3 2 2 4" xfId="22639"/>
    <cellStyle name="표준 5 2 6 2 3 2 2 5" xfId="26737"/>
    <cellStyle name="표준 5 2 6 2 3 2 2 6" xfId="34948"/>
    <cellStyle name="표준 5 2 6 2 3 2 2 7" xfId="43141"/>
    <cellStyle name="표준 5 2 6 2 3 2 3" xfId="8077"/>
    <cellStyle name="표준 5 2 6 2 3 2 3 2" xfId="28785"/>
    <cellStyle name="표준 5 2 6 2 3 2 3 3" xfId="36996"/>
    <cellStyle name="표준 5 2 6 2 3 2 3 4" xfId="45189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900"/>
    <cellStyle name="표준 5 2 6 2 3 2 9" xfId="41093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6"/>
    <cellStyle name="표준 5 2 6 2 3 3 2 2 4" xfId="47749"/>
    <cellStyle name="표준 5 2 6 2 3 3 2 3" xfId="18989"/>
    <cellStyle name="표준 5 2 6 2 3 3 2 4" xfId="23151"/>
    <cellStyle name="표준 5 2 6 2 3 3 2 5" xfId="27249"/>
    <cellStyle name="표준 5 2 6 2 3 3 2 6" xfId="35460"/>
    <cellStyle name="표준 5 2 6 2 3 3 2 7" xfId="43653"/>
    <cellStyle name="표준 5 2 6 2 3 3 3" xfId="8589"/>
    <cellStyle name="표준 5 2 6 2 3 3 3 2" xfId="29297"/>
    <cellStyle name="표준 5 2 6 2 3 3 3 3" xfId="37508"/>
    <cellStyle name="표준 5 2 6 2 3 3 3 4" xfId="45701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2"/>
    <cellStyle name="표준 5 2 6 2 3 3 9" xfId="41605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8"/>
    <cellStyle name="표준 5 2 6 2 3 4 2 2 4" xfId="48261"/>
    <cellStyle name="표준 5 2 6 2 3 4 2 3" xfId="19501"/>
    <cellStyle name="표준 5 2 6 2 3 4 2 4" xfId="23663"/>
    <cellStyle name="표준 5 2 6 2 3 4 2 5" xfId="27761"/>
    <cellStyle name="표준 5 2 6 2 3 4 2 6" xfId="35972"/>
    <cellStyle name="표준 5 2 6 2 3 4 2 7" xfId="44165"/>
    <cellStyle name="표준 5 2 6 2 3 4 3" xfId="9101"/>
    <cellStyle name="표준 5 2 6 2 3 4 3 2" xfId="29809"/>
    <cellStyle name="표준 5 2 6 2 3 4 3 3" xfId="38020"/>
    <cellStyle name="표준 5 2 6 2 3 4 3 4" xfId="46213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4"/>
    <cellStyle name="표준 5 2 6 2 3 4 9" xfId="42117"/>
    <cellStyle name="표준 5 2 6 2 3 5" xfId="9613"/>
    <cellStyle name="표준 5 2 6 2 3 5 2" xfId="13725"/>
    <cellStyle name="표준 5 2 6 2 3 5 2 2" xfId="30321"/>
    <cellStyle name="표준 5 2 6 2 3 5 2 3" xfId="38532"/>
    <cellStyle name="표준 5 2 6 2 3 5 2 4" xfId="46725"/>
    <cellStyle name="표준 5 2 6 2 3 5 3" xfId="17965"/>
    <cellStyle name="표준 5 2 6 2 3 5 4" xfId="22127"/>
    <cellStyle name="표준 5 2 6 2 3 5 5" xfId="26225"/>
    <cellStyle name="표준 5 2 6 2 3 5 6" xfId="34436"/>
    <cellStyle name="표준 5 2 6 2 3 5 7" xfId="42629"/>
    <cellStyle name="표준 5 2 6 2 3 6" xfId="7565"/>
    <cellStyle name="표준 5 2 6 2 3 6 2" xfId="28273"/>
    <cellStyle name="표준 5 2 6 2 3 6 3" xfId="36484"/>
    <cellStyle name="표준 5 2 6 2 3 6 4" xfId="44677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8"/>
    <cellStyle name="표준 5 2 6 2 4 2 2 4" xfId="46981"/>
    <cellStyle name="표준 5 2 6 2 4 2 3" xfId="18221"/>
    <cellStyle name="표준 5 2 6 2 4 2 4" xfId="22383"/>
    <cellStyle name="표준 5 2 6 2 4 2 5" xfId="26481"/>
    <cellStyle name="표준 5 2 6 2 4 2 6" xfId="34692"/>
    <cellStyle name="표준 5 2 6 2 4 2 7" xfId="42885"/>
    <cellStyle name="표준 5 2 6 2 4 3" xfId="7821"/>
    <cellStyle name="표준 5 2 6 2 4 3 2" xfId="28529"/>
    <cellStyle name="표준 5 2 6 2 4 3 3" xfId="36740"/>
    <cellStyle name="표준 5 2 6 2 4 3 4" xfId="44933"/>
    <cellStyle name="표준 5 2 6 2 4 4" xfId="11933"/>
    <cellStyle name="표준 5 2 6 2 4 5" xfId="16173"/>
    <cellStyle name="표준 5 2 6 2 4 6" xfId="20335"/>
    <cellStyle name="표준 5 2 6 2 4 7" xfId="24433"/>
    <cellStyle name="표준 5 2 6 2 4 8" xfId="32644"/>
    <cellStyle name="표준 5 2 6 2 4 9" xfId="40837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300"/>
    <cellStyle name="표준 5 2 6 2 5 2 2 4" xfId="47493"/>
    <cellStyle name="표준 5 2 6 2 5 2 3" xfId="18733"/>
    <cellStyle name="표준 5 2 6 2 5 2 4" xfId="22895"/>
    <cellStyle name="표준 5 2 6 2 5 2 5" xfId="26993"/>
    <cellStyle name="표준 5 2 6 2 5 2 6" xfId="35204"/>
    <cellStyle name="표준 5 2 6 2 5 2 7" xfId="43397"/>
    <cellStyle name="표준 5 2 6 2 5 3" xfId="8333"/>
    <cellStyle name="표준 5 2 6 2 5 3 2" xfId="29041"/>
    <cellStyle name="표준 5 2 6 2 5 3 3" xfId="37252"/>
    <cellStyle name="표준 5 2 6 2 5 3 4" xfId="45445"/>
    <cellStyle name="표준 5 2 6 2 5 4" xfId="12445"/>
    <cellStyle name="표준 5 2 6 2 5 5" xfId="16685"/>
    <cellStyle name="표준 5 2 6 2 5 6" xfId="20847"/>
    <cellStyle name="표준 5 2 6 2 5 7" xfId="24945"/>
    <cellStyle name="표준 5 2 6 2 5 8" xfId="33156"/>
    <cellStyle name="표준 5 2 6 2 5 9" xfId="41349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2"/>
    <cellStyle name="표준 5 2 6 2 6 2 2 4" xfId="48005"/>
    <cellStyle name="표준 5 2 6 2 6 2 3" xfId="19245"/>
    <cellStyle name="표준 5 2 6 2 6 2 4" xfId="23407"/>
    <cellStyle name="표준 5 2 6 2 6 2 5" xfId="27505"/>
    <cellStyle name="표준 5 2 6 2 6 2 6" xfId="35716"/>
    <cellStyle name="표준 5 2 6 2 6 2 7" xfId="43909"/>
    <cellStyle name="표준 5 2 6 2 6 3" xfId="8845"/>
    <cellStyle name="표준 5 2 6 2 6 3 2" xfId="29553"/>
    <cellStyle name="표준 5 2 6 2 6 3 3" xfId="37764"/>
    <cellStyle name="표준 5 2 6 2 6 3 4" xfId="45957"/>
    <cellStyle name="표준 5 2 6 2 6 4" xfId="12957"/>
    <cellStyle name="표준 5 2 6 2 6 5" xfId="17197"/>
    <cellStyle name="표준 5 2 6 2 6 6" xfId="21359"/>
    <cellStyle name="표준 5 2 6 2 6 7" xfId="25457"/>
    <cellStyle name="표준 5 2 6 2 6 8" xfId="33668"/>
    <cellStyle name="표준 5 2 6 2 6 9" xfId="41861"/>
    <cellStyle name="표준 5 2 6 2 7" xfId="7050"/>
    <cellStyle name="표준 5 2 6 2 7 2" xfId="9357"/>
    <cellStyle name="표준 5 2 6 2 7 2 2" xfId="30065"/>
    <cellStyle name="표준 5 2 6 2 7 2 3" xfId="38276"/>
    <cellStyle name="표준 5 2 6 2 7 2 4" xfId="46469"/>
    <cellStyle name="표준 5 2 6 2 7 3" xfId="13469"/>
    <cellStyle name="표준 5 2 6 2 7 4" xfId="17709"/>
    <cellStyle name="표준 5 2 6 2 7 5" xfId="21871"/>
    <cellStyle name="표준 5 2 6 2 7 6" xfId="25969"/>
    <cellStyle name="표준 5 2 6 2 7 7" xfId="34180"/>
    <cellStyle name="표준 5 2 6 2 7 8" xfId="42373"/>
    <cellStyle name="표준 5 2 6 2 8" xfId="7130"/>
    <cellStyle name="표준 5 2 6 2 8 2" xfId="28017"/>
    <cellStyle name="표준 5 2 6 2 8 3" xfId="36228"/>
    <cellStyle name="표준 5 2 6 2 8 4" xfId="44421"/>
    <cellStyle name="표준 5 2 6 2 9" xfId="7309"/>
    <cellStyle name="표준 5 2 6 3" xfId="517"/>
    <cellStyle name="표준 5 2 6 3 10" xfId="19887"/>
    <cellStyle name="표준 5 2 6 3 11" xfId="23985"/>
    <cellStyle name="표준 5 2 6 3 12" xfId="32196"/>
    <cellStyle name="표준 5 2 6 3 13" xfId="40389"/>
    <cellStyle name="표준 5 2 6 3 2" xfId="773"/>
    <cellStyle name="표준 5 2 6 3 2 10" xfId="24241"/>
    <cellStyle name="표준 5 2 6 3 2 11" xfId="32452"/>
    <cellStyle name="표준 5 2 6 3 2 12" xfId="40645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8"/>
    <cellStyle name="표준 5 2 6 3 2 2 2 2 4" xfId="47301"/>
    <cellStyle name="표준 5 2 6 3 2 2 2 3" xfId="18541"/>
    <cellStyle name="표준 5 2 6 3 2 2 2 4" xfId="22703"/>
    <cellStyle name="표준 5 2 6 3 2 2 2 5" xfId="26801"/>
    <cellStyle name="표준 5 2 6 3 2 2 2 6" xfId="35012"/>
    <cellStyle name="표준 5 2 6 3 2 2 2 7" xfId="43205"/>
    <cellStyle name="표준 5 2 6 3 2 2 3" xfId="8141"/>
    <cellStyle name="표준 5 2 6 3 2 2 3 2" xfId="28849"/>
    <cellStyle name="표준 5 2 6 3 2 2 3 3" xfId="37060"/>
    <cellStyle name="표준 5 2 6 3 2 2 3 4" xfId="45253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4"/>
    <cellStyle name="표준 5 2 6 3 2 2 9" xfId="41157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20"/>
    <cellStyle name="표준 5 2 6 3 2 3 2 2 4" xfId="47813"/>
    <cellStyle name="표준 5 2 6 3 2 3 2 3" xfId="19053"/>
    <cellStyle name="표준 5 2 6 3 2 3 2 4" xfId="23215"/>
    <cellStyle name="표준 5 2 6 3 2 3 2 5" xfId="27313"/>
    <cellStyle name="표준 5 2 6 3 2 3 2 6" xfId="35524"/>
    <cellStyle name="표준 5 2 6 3 2 3 2 7" xfId="43717"/>
    <cellStyle name="표준 5 2 6 3 2 3 3" xfId="8653"/>
    <cellStyle name="표준 5 2 6 3 2 3 3 2" xfId="29361"/>
    <cellStyle name="표준 5 2 6 3 2 3 3 3" xfId="37572"/>
    <cellStyle name="표준 5 2 6 3 2 3 3 4" xfId="45765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6"/>
    <cellStyle name="표준 5 2 6 3 2 3 9" xfId="41669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2"/>
    <cellStyle name="표준 5 2 6 3 2 4 2 2 4" xfId="48325"/>
    <cellStyle name="표준 5 2 6 3 2 4 2 3" xfId="19565"/>
    <cellStyle name="표준 5 2 6 3 2 4 2 4" xfId="23727"/>
    <cellStyle name="표준 5 2 6 3 2 4 2 5" xfId="27825"/>
    <cellStyle name="표준 5 2 6 3 2 4 2 6" xfId="36036"/>
    <cellStyle name="표준 5 2 6 3 2 4 2 7" xfId="44229"/>
    <cellStyle name="표준 5 2 6 3 2 4 3" xfId="9165"/>
    <cellStyle name="표준 5 2 6 3 2 4 3 2" xfId="29873"/>
    <cellStyle name="표준 5 2 6 3 2 4 3 3" xfId="38084"/>
    <cellStyle name="표준 5 2 6 3 2 4 3 4" xfId="46277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8"/>
    <cellStyle name="표준 5 2 6 3 2 4 9" xfId="42181"/>
    <cellStyle name="표준 5 2 6 3 2 5" xfId="9677"/>
    <cellStyle name="표준 5 2 6 3 2 5 2" xfId="13789"/>
    <cellStyle name="표준 5 2 6 3 2 5 2 2" xfId="30385"/>
    <cellStyle name="표준 5 2 6 3 2 5 2 3" xfId="38596"/>
    <cellStyle name="표준 5 2 6 3 2 5 2 4" xfId="46789"/>
    <cellStyle name="표준 5 2 6 3 2 5 3" xfId="18029"/>
    <cellStyle name="표준 5 2 6 3 2 5 4" xfId="22191"/>
    <cellStyle name="표준 5 2 6 3 2 5 5" xfId="26289"/>
    <cellStyle name="표준 5 2 6 3 2 5 6" xfId="34500"/>
    <cellStyle name="표준 5 2 6 3 2 5 7" xfId="42693"/>
    <cellStyle name="표준 5 2 6 3 2 6" xfId="7629"/>
    <cellStyle name="표준 5 2 6 3 2 6 2" xfId="28337"/>
    <cellStyle name="표준 5 2 6 3 2 6 3" xfId="36548"/>
    <cellStyle name="표준 5 2 6 3 2 6 4" xfId="44741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2"/>
    <cellStyle name="표준 5 2 6 3 3 2 2 4" xfId="47045"/>
    <cellStyle name="표준 5 2 6 3 3 2 3" xfId="18285"/>
    <cellStyle name="표준 5 2 6 3 3 2 4" xfId="22447"/>
    <cellStyle name="표준 5 2 6 3 3 2 5" xfId="26545"/>
    <cellStyle name="표준 5 2 6 3 3 2 6" xfId="34756"/>
    <cellStyle name="표준 5 2 6 3 3 2 7" xfId="42949"/>
    <cellStyle name="표준 5 2 6 3 3 3" xfId="7885"/>
    <cellStyle name="표준 5 2 6 3 3 3 2" xfId="28593"/>
    <cellStyle name="표준 5 2 6 3 3 3 3" xfId="36804"/>
    <cellStyle name="표준 5 2 6 3 3 3 4" xfId="44997"/>
    <cellStyle name="표준 5 2 6 3 3 4" xfId="11997"/>
    <cellStyle name="표준 5 2 6 3 3 5" xfId="16237"/>
    <cellStyle name="표준 5 2 6 3 3 6" xfId="20399"/>
    <cellStyle name="표준 5 2 6 3 3 7" xfId="24497"/>
    <cellStyle name="표준 5 2 6 3 3 8" xfId="32708"/>
    <cellStyle name="표준 5 2 6 3 3 9" xfId="40901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4"/>
    <cellStyle name="표준 5 2 6 3 4 2 2 4" xfId="47557"/>
    <cellStyle name="표준 5 2 6 3 4 2 3" xfId="18797"/>
    <cellStyle name="표준 5 2 6 3 4 2 4" xfId="22959"/>
    <cellStyle name="표준 5 2 6 3 4 2 5" xfId="27057"/>
    <cellStyle name="표준 5 2 6 3 4 2 6" xfId="35268"/>
    <cellStyle name="표준 5 2 6 3 4 2 7" xfId="43461"/>
    <cellStyle name="표준 5 2 6 3 4 3" xfId="8397"/>
    <cellStyle name="표준 5 2 6 3 4 3 2" xfId="29105"/>
    <cellStyle name="표준 5 2 6 3 4 3 3" xfId="37316"/>
    <cellStyle name="표준 5 2 6 3 4 3 4" xfId="45509"/>
    <cellStyle name="표준 5 2 6 3 4 4" xfId="12509"/>
    <cellStyle name="표준 5 2 6 3 4 5" xfId="16749"/>
    <cellStyle name="표준 5 2 6 3 4 6" xfId="20911"/>
    <cellStyle name="표준 5 2 6 3 4 7" xfId="25009"/>
    <cellStyle name="표준 5 2 6 3 4 8" xfId="33220"/>
    <cellStyle name="표준 5 2 6 3 4 9" xfId="41413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6"/>
    <cellStyle name="표준 5 2 6 3 5 2 2 4" xfId="48069"/>
    <cellStyle name="표준 5 2 6 3 5 2 3" xfId="19309"/>
    <cellStyle name="표준 5 2 6 3 5 2 4" xfId="23471"/>
    <cellStyle name="표준 5 2 6 3 5 2 5" xfId="27569"/>
    <cellStyle name="표준 5 2 6 3 5 2 6" xfId="35780"/>
    <cellStyle name="표준 5 2 6 3 5 2 7" xfId="43973"/>
    <cellStyle name="표준 5 2 6 3 5 3" xfId="8909"/>
    <cellStyle name="표준 5 2 6 3 5 3 2" xfId="29617"/>
    <cellStyle name="표준 5 2 6 3 5 3 3" xfId="37828"/>
    <cellStyle name="표준 5 2 6 3 5 3 4" xfId="46021"/>
    <cellStyle name="표준 5 2 6 3 5 4" xfId="13021"/>
    <cellStyle name="표준 5 2 6 3 5 5" xfId="17261"/>
    <cellStyle name="표준 5 2 6 3 5 6" xfId="21423"/>
    <cellStyle name="표준 5 2 6 3 5 7" xfId="25521"/>
    <cellStyle name="표준 5 2 6 3 5 8" xfId="33732"/>
    <cellStyle name="표준 5 2 6 3 5 9" xfId="41925"/>
    <cellStyle name="표준 5 2 6 3 6" xfId="9421"/>
    <cellStyle name="표준 5 2 6 3 6 2" xfId="13533"/>
    <cellStyle name="표준 5 2 6 3 6 2 2" xfId="30129"/>
    <cellStyle name="표준 5 2 6 3 6 2 3" xfId="38340"/>
    <cellStyle name="표준 5 2 6 3 6 2 4" xfId="46533"/>
    <cellStyle name="표준 5 2 6 3 6 3" xfId="17773"/>
    <cellStyle name="표준 5 2 6 3 6 4" xfId="21935"/>
    <cellStyle name="표준 5 2 6 3 6 5" xfId="26033"/>
    <cellStyle name="표준 5 2 6 3 6 6" xfId="34244"/>
    <cellStyle name="표준 5 2 6 3 6 7" xfId="42437"/>
    <cellStyle name="표준 5 2 6 3 7" xfId="7373"/>
    <cellStyle name="표준 5 2 6 3 7 2" xfId="28081"/>
    <cellStyle name="표준 5 2 6 3 7 3" xfId="36292"/>
    <cellStyle name="표준 5 2 6 3 7 4" xfId="44485"/>
    <cellStyle name="표준 5 2 6 3 8" xfId="11485"/>
    <cellStyle name="표준 5 2 6 3 9" xfId="15725"/>
    <cellStyle name="표준 5 2 6 4" xfId="645"/>
    <cellStyle name="표준 5 2 6 4 10" xfId="24113"/>
    <cellStyle name="표준 5 2 6 4 11" xfId="32324"/>
    <cellStyle name="표준 5 2 6 4 12" xfId="40517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80"/>
    <cellStyle name="표준 5 2 6 4 2 2 2 4" xfId="47173"/>
    <cellStyle name="표준 5 2 6 4 2 2 3" xfId="18413"/>
    <cellStyle name="표준 5 2 6 4 2 2 4" xfId="22575"/>
    <cellStyle name="표준 5 2 6 4 2 2 5" xfId="26673"/>
    <cellStyle name="표준 5 2 6 4 2 2 6" xfId="34884"/>
    <cellStyle name="표준 5 2 6 4 2 2 7" xfId="43077"/>
    <cellStyle name="표준 5 2 6 4 2 3" xfId="8013"/>
    <cellStyle name="표준 5 2 6 4 2 3 2" xfId="28721"/>
    <cellStyle name="표준 5 2 6 4 2 3 3" xfId="36932"/>
    <cellStyle name="표준 5 2 6 4 2 3 4" xfId="45125"/>
    <cellStyle name="표준 5 2 6 4 2 4" xfId="12125"/>
    <cellStyle name="표준 5 2 6 4 2 5" xfId="16365"/>
    <cellStyle name="표준 5 2 6 4 2 6" xfId="20527"/>
    <cellStyle name="표준 5 2 6 4 2 7" xfId="24625"/>
    <cellStyle name="표준 5 2 6 4 2 8" xfId="32836"/>
    <cellStyle name="표준 5 2 6 4 2 9" xfId="41029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2"/>
    <cellStyle name="표준 5 2 6 4 3 2 2 4" xfId="47685"/>
    <cellStyle name="표준 5 2 6 4 3 2 3" xfId="18925"/>
    <cellStyle name="표준 5 2 6 4 3 2 4" xfId="23087"/>
    <cellStyle name="표준 5 2 6 4 3 2 5" xfId="27185"/>
    <cellStyle name="표준 5 2 6 4 3 2 6" xfId="35396"/>
    <cellStyle name="표준 5 2 6 4 3 2 7" xfId="43589"/>
    <cellStyle name="표준 5 2 6 4 3 3" xfId="8525"/>
    <cellStyle name="표준 5 2 6 4 3 3 2" xfId="29233"/>
    <cellStyle name="표준 5 2 6 4 3 3 3" xfId="37444"/>
    <cellStyle name="표준 5 2 6 4 3 3 4" xfId="45637"/>
    <cellStyle name="표준 5 2 6 4 3 4" xfId="12637"/>
    <cellStyle name="표준 5 2 6 4 3 5" xfId="16877"/>
    <cellStyle name="표준 5 2 6 4 3 6" xfId="21039"/>
    <cellStyle name="표준 5 2 6 4 3 7" xfId="25137"/>
    <cellStyle name="표준 5 2 6 4 3 8" xfId="33348"/>
    <cellStyle name="표준 5 2 6 4 3 9" xfId="41541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4"/>
    <cellStyle name="표준 5 2 6 4 4 2 2 4" xfId="48197"/>
    <cellStyle name="표준 5 2 6 4 4 2 3" xfId="19437"/>
    <cellStyle name="표준 5 2 6 4 4 2 4" xfId="23599"/>
    <cellStyle name="표준 5 2 6 4 4 2 5" xfId="27697"/>
    <cellStyle name="표준 5 2 6 4 4 2 6" xfId="35908"/>
    <cellStyle name="표준 5 2 6 4 4 2 7" xfId="44101"/>
    <cellStyle name="표준 5 2 6 4 4 3" xfId="9037"/>
    <cellStyle name="표준 5 2 6 4 4 3 2" xfId="29745"/>
    <cellStyle name="표준 5 2 6 4 4 3 3" xfId="37956"/>
    <cellStyle name="표준 5 2 6 4 4 3 4" xfId="46149"/>
    <cellStyle name="표준 5 2 6 4 4 4" xfId="13149"/>
    <cellStyle name="표준 5 2 6 4 4 5" xfId="17389"/>
    <cellStyle name="표준 5 2 6 4 4 6" xfId="21551"/>
    <cellStyle name="표준 5 2 6 4 4 7" xfId="25649"/>
    <cellStyle name="표준 5 2 6 4 4 8" xfId="33860"/>
    <cellStyle name="표준 5 2 6 4 4 9" xfId="42053"/>
    <cellStyle name="표준 5 2 6 4 5" xfId="9549"/>
    <cellStyle name="표준 5 2 6 4 5 2" xfId="13661"/>
    <cellStyle name="표준 5 2 6 4 5 2 2" xfId="30257"/>
    <cellStyle name="표준 5 2 6 4 5 2 3" xfId="38468"/>
    <cellStyle name="표준 5 2 6 4 5 2 4" xfId="46661"/>
    <cellStyle name="표준 5 2 6 4 5 3" xfId="17901"/>
    <cellStyle name="표준 5 2 6 4 5 4" xfId="22063"/>
    <cellStyle name="표준 5 2 6 4 5 5" xfId="26161"/>
    <cellStyle name="표준 5 2 6 4 5 6" xfId="34372"/>
    <cellStyle name="표준 5 2 6 4 5 7" xfId="42565"/>
    <cellStyle name="표준 5 2 6 4 6" xfId="7501"/>
    <cellStyle name="표준 5 2 6 4 6 2" xfId="28209"/>
    <cellStyle name="표준 5 2 6 4 6 3" xfId="36420"/>
    <cellStyle name="표준 5 2 6 4 6 4" xfId="44613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4"/>
    <cellStyle name="표준 5 2 6 5 2 2 4" xfId="46917"/>
    <cellStyle name="표준 5 2 6 5 2 3" xfId="18157"/>
    <cellStyle name="표준 5 2 6 5 2 4" xfId="22319"/>
    <cellStyle name="표준 5 2 6 5 2 5" xfId="26417"/>
    <cellStyle name="표준 5 2 6 5 2 6" xfId="34628"/>
    <cellStyle name="표준 5 2 6 5 2 7" xfId="42821"/>
    <cellStyle name="표준 5 2 6 5 3" xfId="7757"/>
    <cellStyle name="표준 5 2 6 5 3 2" xfId="28465"/>
    <cellStyle name="표준 5 2 6 5 3 3" xfId="36676"/>
    <cellStyle name="표준 5 2 6 5 3 4" xfId="44869"/>
    <cellStyle name="표준 5 2 6 5 4" xfId="11869"/>
    <cellStyle name="표준 5 2 6 5 5" xfId="16109"/>
    <cellStyle name="표준 5 2 6 5 6" xfId="20271"/>
    <cellStyle name="표준 5 2 6 5 7" xfId="24369"/>
    <cellStyle name="표준 5 2 6 5 8" xfId="32580"/>
    <cellStyle name="표준 5 2 6 5 9" xfId="40773"/>
    <cellStyle name="표준 5 2 6 6" xfId="1413"/>
    <cellStyle name="표준 5 2 6 6 2" xfId="10317"/>
    <cellStyle name="표준 5 2 6 6 2 2" xfId="14429"/>
    <cellStyle name="표준 5 2 6 6 2 2 2" xfId="31025"/>
    <cellStyle name="표준 5 2 6 6 2 2 3" xfId="39236"/>
    <cellStyle name="표준 5 2 6 6 2 2 4" xfId="47429"/>
    <cellStyle name="표준 5 2 6 6 2 3" xfId="18669"/>
    <cellStyle name="표준 5 2 6 6 2 4" xfId="22831"/>
    <cellStyle name="표준 5 2 6 6 2 5" xfId="26929"/>
    <cellStyle name="표준 5 2 6 6 2 6" xfId="35140"/>
    <cellStyle name="표준 5 2 6 6 2 7" xfId="43333"/>
    <cellStyle name="표준 5 2 6 6 3" xfId="8269"/>
    <cellStyle name="표준 5 2 6 6 3 2" xfId="28977"/>
    <cellStyle name="표준 5 2 6 6 3 3" xfId="37188"/>
    <cellStyle name="표준 5 2 6 6 3 4" xfId="45381"/>
    <cellStyle name="표준 5 2 6 6 4" xfId="12381"/>
    <cellStyle name="표준 5 2 6 6 5" xfId="16621"/>
    <cellStyle name="표준 5 2 6 6 6" xfId="20783"/>
    <cellStyle name="표준 5 2 6 6 7" xfId="24881"/>
    <cellStyle name="표준 5 2 6 6 8" xfId="33092"/>
    <cellStyle name="표준 5 2 6 6 9" xfId="41285"/>
    <cellStyle name="표준 5 2 6 7" xfId="1925"/>
    <cellStyle name="표준 5 2 6 7 2" xfId="10829"/>
    <cellStyle name="표준 5 2 6 7 2 2" xfId="14941"/>
    <cellStyle name="표준 5 2 6 7 2 2 2" xfId="31537"/>
    <cellStyle name="표준 5 2 6 7 2 2 3" xfId="39748"/>
    <cellStyle name="표준 5 2 6 7 2 2 4" xfId="47941"/>
    <cellStyle name="표준 5 2 6 7 2 3" xfId="19181"/>
    <cellStyle name="표준 5 2 6 7 2 4" xfId="23343"/>
    <cellStyle name="표준 5 2 6 7 2 5" xfId="27441"/>
    <cellStyle name="표준 5 2 6 7 2 6" xfId="35652"/>
    <cellStyle name="표준 5 2 6 7 2 7" xfId="43845"/>
    <cellStyle name="표준 5 2 6 7 3" xfId="8781"/>
    <cellStyle name="표준 5 2 6 7 3 2" xfId="29489"/>
    <cellStyle name="표준 5 2 6 7 3 3" xfId="37700"/>
    <cellStyle name="표준 5 2 6 7 3 4" xfId="45893"/>
    <cellStyle name="표준 5 2 6 7 4" xfId="12893"/>
    <cellStyle name="표준 5 2 6 7 5" xfId="17133"/>
    <cellStyle name="표준 5 2 6 7 6" xfId="21295"/>
    <cellStyle name="표준 5 2 6 7 7" xfId="25393"/>
    <cellStyle name="표준 5 2 6 7 8" xfId="33604"/>
    <cellStyle name="표준 5 2 6 7 9" xfId="41797"/>
    <cellStyle name="표준 5 2 6 8" xfId="389"/>
    <cellStyle name="표준 5 2 6 8 2" xfId="9293"/>
    <cellStyle name="표준 5 2 6 8 2 2" xfId="30001"/>
    <cellStyle name="표준 5 2 6 8 2 3" xfId="38212"/>
    <cellStyle name="표준 5 2 6 8 2 4" xfId="46405"/>
    <cellStyle name="표준 5 2 6 8 3" xfId="13405"/>
    <cellStyle name="표준 5 2 6 8 4" xfId="17645"/>
    <cellStyle name="표준 5 2 6 8 5" xfId="21807"/>
    <cellStyle name="표준 5 2 6 8 6" xfId="25905"/>
    <cellStyle name="표준 5 2 6 8 7" xfId="34116"/>
    <cellStyle name="표준 5 2 6 8 8" xfId="42309"/>
    <cellStyle name="표준 5 2 6 9" xfId="6539"/>
    <cellStyle name="표준 5 2 6 9 2" xfId="27953"/>
    <cellStyle name="표준 5 2 6 9 3" xfId="36164"/>
    <cellStyle name="표준 5 2 6 9 4" xfId="44357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100"/>
    <cellStyle name="표준 5 2 7 17" xfId="40293"/>
    <cellStyle name="표준 5 2 7 2" xfId="549"/>
    <cellStyle name="표준 5 2 7 2 10" xfId="19919"/>
    <cellStyle name="표준 5 2 7 2 11" xfId="24017"/>
    <cellStyle name="표준 5 2 7 2 12" xfId="32228"/>
    <cellStyle name="표준 5 2 7 2 13" xfId="40421"/>
    <cellStyle name="표준 5 2 7 2 2" xfId="805"/>
    <cellStyle name="표준 5 2 7 2 2 10" xfId="24273"/>
    <cellStyle name="표준 5 2 7 2 2 11" xfId="32484"/>
    <cellStyle name="표준 5 2 7 2 2 12" xfId="40677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40"/>
    <cellStyle name="표준 5 2 7 2 2 2 2 2 4" xfId="47333"/>
    <cellStyle name="표준 5 2 7 2 2 2 2 3" xfId="18573"/>
    <cellStyle name="표준 5 2 7 2 2 2 2 4" xfId="22735"/>
    <cellStyle name="표준 5 2 7 2 2 2 2 5" xfId="26833"/>
    <cellStyle name="표준 5 2 7 2 2 2 2 6" xfId="35044"/>
    <cellStyle name="표준 5 2 7 2 2 2 2 7" xfId="43237"/>
    <cellStyle name="표준 5 2 7 2 2 2 3" xfId="8173"/>
    <cellStyle name="표준 5 2 7 2 2 2 3 2" xfId="28881"/>
    <cellStyle name="표준 5 2 7 2 2 2 3 3" xfId="37092"/>
    <cellStyle name="표준 5 2 7 2 2 2 3 4" xfId="45285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6"/>
    <cellStyle name="표준 5 2 7 2 2 2 9" xfId="41189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2"/>
    <cellStyle name="표준 5 2 7 2 2 3 2 2 4" xfId="47845"/>
    <cellStyle name="표준 5 2 7 2 2 3 2 3" xfId="19085"/>
    <cellStyle name="표준 5 2 7 2 2 3 2 4" xfId="23247"/>
    <cellStyle name="표준 5 2 7 2 2 3 2 5" xfId="27345"/>
    <cellStyle name="표준 5 2 7 2 2 3 2 6" xfId="35556"/>
    <cellStyle name="표준 5 2 7 2 2 3 2 7" xfId="43749"/>
    <cellStyle name="표준 5 2 7 2 2 3 3" xfId="8685"/>
    <cellStyle name="표준 5 2 7 2 2 3 3 2" xfId="29393"/>
    <cellStyle name="표준 5 2 7 2 2 3 3 3" xfId="37604"/>
    <cellStyle name="표준 5 2 7 2 2 3 3 4" xfId="45797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8"/>
    <cellStyle name="표준 5 2 7 2 2 3 9" xfId="41701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4"/>
    <cellStyle name="표준 5 2 7 2 2 4 2 2 4" xfId="48357"/>
    <cellStyle name="표준 5 2 7 2 2 4 2 3" xfId="19597"/>
    <cellStyle name="표준 5 2 7 2 2 4 2 4" xfId="23759"/>
    <cellStyle name="표준 5 2 7 2 2 4 2 5" xfId="27857"/>
    <cellStyle name="표준 5 2 7 2 2 4 2 6" xfId="36068"/>
    <cellStyle name="표준 5 2 7 2 2 4 2 7" xfId="44261"/>
    <cellStyle name="표준 5 2 7 2 2 4 3" xfId="9197"/>
    <cellStyle name="표준 5 2 7 2 2 4 3 2" xfId="29905"/>
    <cellStyle name="표준 5 2 7 2 2 4 3 3" xfId="38116"/>
    <cellStyle name="표준 5 2 7 2 2 4 3 4" xfId="46309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20"/>
    <cellStyle name="표준 5 2 7 2 2 4 9" xfId="42213"/>
    <cellStyle name="표준 5 2 7 2 2 5" xfId="9709"/>
    <cellStyle name="표준 5 2 7 2 2 5 2" xfId="13821"/>
    <cellStyle name="표준 5 2 7 2 2 5 2 2" xfId="30417"/>
    <cellStyle name="표준 5 2 7 2 2 5 2 3" xfId="38628"/>
    <cellStyle name="표준 5 2 7 2 2 5 2 4" xfId="46821"/>
    <cellStyle name="표준 5 2 7 2 2 5 3" xfId="18061"/>
    <cellStyle name="표준 5 2 7 2 2 5 4" xfId="22223"/>
    <cellStyle name="표준 5 2 7 2 2 5 5" xfId="26321"/>
    <cellStyle name="표준 5 2 7 2 2 5 6" xfId="34532"/>
    <cellStyle name="표준 5 2 7 2 2 5 7" xfId="42725"/>
    <cellStyle name="표준 5 2 7 2 2 6" xfId="7661"/>
    <cellStyle name="표준 5 2 7 2 2 6 2" xfId="28369"/>
    <cellStyle name="표준 5 2 7 2 2 6 3" xfId="36580"/>
    <cellStyle name="표준 5 2 7 2 2 6 4" xfId="44773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4"/>
    <cellStyle name="표준 5 2 7 2 3 2 2 4" xfId="47077"/>
    <cellStyle name="표준 5 2 7 2 3 2 3" xfId="18317"/>
    <cellStyle name="표준 5 2 7 2 3 2 4" xfId="22479"/>
    <cellStyle name="표준 5 2 7 2 3 2 5" xfId="26577"/>
    <cellStyle name="표준 5 2 7 2 3 2 6" xfId="34788"/>
    <cellStyle name="표준 5 2 7 2 3 2 7" xfId="42981"/>
    <cellStyle name="표준 5 2 7 2 3 3" xfId="7917"/>
    <cellStyle name="표준 5 2 7 2 3 3 2" xfId="28625"/>
    <cellStyle name="표준 5 2 7 2 3 3 3" xfId="36836"/>
    <cellStyle name="표준 5 2 7 2 3 3 4" xfId="45029"/>
    <cellStyle name="표준 5 2 7 2 3 4" xfId="12029"/>
    <cellStyle name="표준 5 2 7 2 3 5" xfId="16269"/>
    <cellStyle name="표준 5 2 7 2 3 6" xfId="20431"/>
    <cellStyle name="표준 5 2 7 2 3 7" xfId="24529"/>
    <cellStyle name="표준 5 2 7 2 3 8" xfId="32740"/>
    <cellStyle name="표준 5 2 7 2 3 9" xfId="40933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6"/>
    <cellStyle name="표준 5 2 7 2 4 2 2 4" xfId="47589"/>
    <cellStyle name="표준 5 2 7 2 4 2 3" xfId="18829"/>
    <cellStyle name="표준 5 2 7 2 4 2 4" xfId="22991"/>
    <cellStyle name="표준 5 2 7 2 4 2 5" xfId="27089"/>
    <cellStyle name="표준 5 2 7 2 4 2 6" xfId="35300"/>
    <cellStyle name="표준 5 2 7 2 4 2 7" xfId="43493"/>
    <cellStyle name="표준 5 2 7 2 4 3" xfId="8429"/>
    <cellStyle name="표준 5 2 7 2 4 3 2" xfId="29137"/>
    <cellStyle name="표준 5 2 7 2 4 3 3" xfId="37348"/>
    <cellStyle name="표준 5 2 7 2 4 3 4" xfId="45541"/>
    <cellStyle name="표준 5 2 7 2 4 4" xfId="12541"/>
    <cellStyle name="표준 5 2 7 2 4 5" xfId="16781"/>
    <cellStyle name="표준 5 2 7 2 4 6" xfId="20943"/>
    <cellStyle name="표준 5 2 7 2 4 7" xfId="25041"/>
    <cellStyle name="표준 5 2 7 2 4 8" xfId="33252"/>
    <cellStyle name="표준 5 2 7 2 4 9" xfId="41445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8"/>
    <cellStyle name="표준 5 2 7 2 5 2 2 4" xfId="48101"/>
    <cellStyle name="표준 5 2 7 2 5 2 3" xfId="19341"/>
    <cellStyle name="표준 5 2 7 2 5 2 4" xfId="23503"/>
    <cellStyle name="표준 5 2 7 2 5 2 5" xfId="27601"/>
    <cellStyle name="표준 5 2 7 2 5 2 6" xfId="35812"/>
    <cellStyle name="표준 5 2 7 2 5 2 7" xfId="44005"/>
    <cellStyle name="표준 5 2 7 2 5 3" xfId="8941"/>
    <cellStyle name="표준 5 2 7 2 5 3 2" xfId="29649"/>
    <cellStyle name="표준 5 2 7 2 5 3 3" xfId="37860"/>
    <cellStyle name="표준 5 2 7 2 5 3 4" xfId="46053"/>
    <cellStyle name="표준 5 2 7 2 5 4" xfId="13053"/>
    <cellStyle name="표준 5 2 7 2 5 5" xfId="17293"/>
    <cellStyle name="표준 5 2 7 2 5 6" xfId="21455"/>
    <cellStyle name="표준 5 2 7 2 5 7" xfId="25553"/>
    <cellStyle name="표준 5 2 7 2 5 8" xfId="33764"/>
    <cellStyle name="표준 5 2 7 2 5 9" xfId="41957"/>
    <cellStyle name="표준 5 2 7 2 6" xfId="9453"/>
    <cellStyle name="표준 5 2 7 2 6 2" xfId="13565"/>
    <cellStyle name="표준 5 2 7 2 6 2 2" xfId="30161"/>
    <cellStyle name="표준 5 2 7 2 6 2 3" xfId="38372"/>
    <cellStyle name="표준 5 2 7 2 6 2 4" xfId="46565"/>
    <cellStyle name="표준 5 2 7 2 6 3" xfId="17805"/>
    <cellStyle name="표준 5 2 7 2 6 4" xfId="21967"/>
    <cellStyle name="표준 5 2 7 2 6 5" xfId="26065"/>
    <cellStyle name="표준 5 2 7 2 6 6" xfId="34276"/>
    <cellStyle name="표준 5 2 7 2 6 7" xfId="42469"/>
    <cellStyle name="표준 5 2 7 2 7" xfId="7405"/>
    <cellStyle name="표준 5 2 7 2 7 2" xfId="28113"/>
    <cellStyle name="표준 5 2 7 2 7 3" xfId="36324"/>
    <cellStyle name="표준 5 2 7 2 7 4" xfId="44517"/>
    <cellStyle name="표준 5 2 7 2 8" xfId="11517"/>
    <cellStyle name="표준 5 2 7 2 9" xfId="15757"/>
    <cellStyle name="표준 5 2 7 3" xfId="677"/>
    <cellStyle name="표준 5 2 7 3 10" xfId="24145"/>
    <cellStyle name="표준 5 2 7 3 11" xfId="32356"/>
    <cellStyle name="표준 5 2 7 3 12" xfId="40549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2"/>
    <cellStyle name="표준 5 2 7 3 2 2 2 4" xfId="47205"/>
    <cellStyle name="표준 5 2 7 3 2 2 3" xfId="18445"/>
    <cellStyle name="표준 5 2 7 3 2 2 4" xfId="22607"/>
    <cellStyle name="표준 5 2 7 3 2 2 5" xfId="26705"/>
    <cellStyle name="표준 5 2 7 3 2 2 6" xfId="34916"/>
    <cellStyle name="표준 5 2 7 3 2 2 7" xfId="43109"/>
    <cellStyle name="표준 5 2 7 3 2 3" xfId="8045"/>
    <cellStyle name="표준 5 2 7 3 2 3 2" xfId="28753"/>
    <cellStyle name="표준 5 2 7 3 2 3 3" xfId="36964"/>
    <cellStyle name="표준 5 2 7 3 2 3 4" xfId="45157"/>
    <cellStyle name="표준 5 2 7 3 2 4" xfId="12157"/>
    <cellStyle name="표준 5 2 7 3 2 5" xfId="16397"/>
    <cellStyle name="표준 5 2 7 3 2 6" xfId="20559"/>
    <cellStyle name="표준 5 2 7 3 2 7" xfId="24657"/>
    <cellStyle name="표준 5 2 7 3 2 8" xfId="32868"/>
    <cellStyle name="표준 5 2 7 3 2 9" xfId="41061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4"/>
    <cellStyle name="표준 5 2 7 3 3 2 2 4" xfId="47717"/>
    <cellStyle name="표준 5 2 7 3 3 2 3" xfId="18957"/>
    <cellStyle name="표준 5 2 7 3 3 2 4" xfId="23119"/>
    <cellStyle name="표준 5 2 7 3 3 2 5" xfId="27217"/>
    <cellStyle name="표준 5 2 7 3 3 2 6" xfId="35428"/>
    <cellStyle name="표준 5 2 7 3 3 2 7" xfId="43621"/>
    <cellStyle name="표준 5 2 7 3 3 3" xfId="8557"/>
    <cellStyle name="표준 5 2 7 3 3 3 2" xfId="29265"/>
    <cellStyle name="표준 5 2 7 3 3 3 3" xfId="37476"/>
    <cellStyle name="표준 5 2 7 3 3 3 4" xfId="45669"/>
    <cellStyle name="표준 5 2 7 3 3 4" xfId="12669"/>
    <cellStyle name="표준 5 2 7 3 3 5" xfId="16909"/>
    <cellStyle name="표준 5 2 7 3 3 6" xfId="21071"/>
    <cellStyle name="표준 5 2 7 3 3 7" xfId="25169"/>
    <cellStyle name="표준 5 2 7 3 3 8" xfId="33380"/>
    <cellStyle name="표준 5 2 7 3 3 9" xfId="41573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6"/>
    <cellStyle name="표준 5 2 7 3 4 2 2 4" xfId="48229"/>
    <cellStyle name="표준 5 2 7 3 4 2 3" xfId="19469"/>
    <cellStyle name="표준 5 2 7 3 4 2 4" xfId="23631"/>
    <cellStyle name="표준 5 2 7 3 4 2 5" xfId="27729"/>
    <cellStyle name="표준 5 2 7 3 4 2 6" xfId="35940"/>
    <cellStyle name="표준 5 2 7 3 4 2 7" xfId="44133"/>
    <cellStyle name="표준 5 2 7 3 4 3" xfId="9069"/>
    <cellStyle name="표준 5 2 7 3 4 3 2" xfId="29777"/>
    <cellStyle name="표준 5 2 7 3 4 3 3" xfId="37988"/>
    <cellStyle name="표준 5 2 7 3 4 3 4" xfId="46181"/>
    <cellStyle name="표준 5 2 7 3 4 4" xfId="13181"/>
    <cellStyle name="표준 5 2 7 3 4 5" xfId="17421"/>
    <cellStyle name="표준 5 2 7 3 4 6" xfId="21583"/>
    <cellStyle name="표준 5 2 7 3 4 7" xfId="25681"/>
    <cellStyle name="표준 5 2 7 3 4 8" xfId="33892"/>
    <cellStyle name="표준 5 2 7 3 4 9" xfId="42085"/>
    <cellStyle name="표준 5 2 7 3 5" xfId="9581"/>
    <cellStyle name="표준 5 2 7 3 5 2" xfId="13693"/>
    <cellStyle name="표준 5 2 7 3 5 2 2" xfId="30289"/>
    <cellStyle name="표준 5 2 7 3 5 2 3" xfId="38500"/>
    <cellStyle name="표준 5 2 7 3 5 2 4" xfId="46693"/>
    <cellStyle name="표준 5 2 7 3 5 3" xfId="17933"/>
    <cellStyle name="표준 5 2 7 3 5 4" xfId="22095"/>
    <cellStyle name="표준 5 2 7 3 5 5" xfId="26193"/>
    <cellStyle name="표준 5 2 7 3 5 6" xfId="34404"/>
    <cellStyle name="표준 5 2 7 3 5 7" xfId="42597"/>
    <cellStyle name="표준 5 2 7 3 6" xfId="7533"/>
    <cellStyle name="표준 5 2 7 3 6 2" xfId="28241"/>
    <cellStyle name="표준 5 2 7 3 6 3" xfId="36452"/>
    <cellStyle name="표준 5 2 7 3 6 4" xfId="44645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6"/>
    <cellStyle name="표준 5 2 7 4 2 2 4" xfId="46949"/>
    <cellStyle name="표준 5 2 7 4 2 3" xfId="18189"/>
    <cellStyle name="표준 5 2 7 4 2 4" xfId="22351"/>
    <cellStyle name="표준 5 2 7 4 2 5" xfId="26449"/>
    <cellStyle name="표준 5 2 7 4 2 6" xfId="34660"/>
    <cellStyle name="표준 5 2 7 4 2 7" xfId="42853"/>
    <cellStyle name="표준 5 2 7 4 3" xfId="7789"/>
    <cellStyle name="표준 5 2 7 4 3 2" xfId="28497"/>
    <cellStyle name="표준 5 2 7 4 3 3" xfId="36708"/>
    <cellStyle name="표준 5 2 7 4 3 4" xfId="44901"/>
    <cellStyle name="표준 5 2 7 4 4" xfId="11901"/>
    <cellStyle name="표준 5 2 7 4 5" xfId="16141"/>
    <cellStyle name="표준 5 2 7 4 6" xfId="20303"/>
    <cellStyle name="표준 5 2 7 4 7" xfId="24401"/>
    <cellStyle name="표준 5 2 7 4 8" xfId="32612"/>
    <cellStyle name="표준 5 2 7 4 9" xfId="40805"/>
    <cellStyle name="표준 5 2 7 5" xfId="1445"/>
    <cellStyle name="표준 5 2 7 5 2" xfId="10349"/>
    <cellStyle name="표준 5 2 7 5 2 2" xfId="14461"/>
    <cellStyle name="표준 5 2 7 5 2 2 2" xfId="31057"/>
    <cellStyle name="표준 5 2 7 5 2 2 3" xfId="39268"/>
    <cellStyle name="표준 5 2 7 5 2 2 4" xfId="47461"/>
    <cellStyle name="표준 5 2 7 5 2 3" xfId="18701"/>
    <cellStyle name="표준 5 2 7 5 2 4" xfId="22863"/>
    <cellStyle name="표준 5 2 7 5 2 5" xfId="26961"/>
    <cellStyle name="표준 5 2 7 5 2 6" xfId="35172"/>
    <cellStyle name="표준 5 2 7 5 2 7" xfId="43365"/>
    <cellStyle name="표준 5 2 7 5 3" xfId="8301"/>
    <cellStyle name="표준 5 2 7 5 3 2" xfId="29009"/>
    <cellStyle name="표준 5 2 7 5 3 3" xfId="37220"/>
    <cellStyle name="표준 5 2 7 5 3 4" xfId="45413"/>
    <cellStyle name="표준 5 2 7 5 4" xfId="12413"/>
    <cellStyle name="표준 5 2 7 5 5" xfId="16653"/>
    <cellStyle name="표준 5 2 7 5 6" xfId="20815"/>
    <cellStyle name="표준 5 2 7 5 7" xfId="24913"/>
    <cellStyle name="표준 5 2 7 5 8" xfId="33124"/>
    <cellStyle name="표준 5 2 7 5 9" xfId="41317"/>
    <cellStyle name="표준 5 2 7 6" xfId="1957"/>
    <cellStyle name="표준 5 2 7 6 2" xfId="10861"/>
    <cellStyle name="표준 5 2 7 6 2 2" xfId="14973"/>
    <cellStyle name="표준 5 2 7 6 2 2 2" xfId="31569"/>
    <cellStyle name="표준 5 2 7 6 2 2 3" xfId="39780"/>
    <cellStyle name="표준 5 2 7 6 2 2 4" xfId="47973"/>
    <cellStyle name="표준 5 2 7 6 2 3" xfId="19213"/>
    <cellStyle name="표준 5 2 7 6 2 4" xfId="23375"/>
    <cellStyle name="표준 5 2 7 6 2 5" xfId="27473"/>
    <cellStyle name="표준 5 2 7 6 2 6" xfId="35684"/>
    <cellStyle name="표준 5 2 7 6 2 7" xfId="43877"/>
    <cellStyle name="표준 5 2 7 6 3" xfId="8813"/>
    <cellStyle name="표준 5 2 7 6 3 2" xfId="29521"/>
    <cellStyle name="표준 5 2 7 6 3 3" xfId="37732"/>
    <cellStyle name="표준 5 2 7 6 3 4" xfId="45925"/>
    <cellStyle name="표준 5 2 7 6 4" xfId="12925"/>
    <cellStyle name="표준 5 2 7 6 5" xfId="17165"/>
    <cellStyle name="표준 5 2 7 6 6" xfId="21327"/>
    <cellStyle name="표준 5 2 7 6 7" xfId="25425"/>
    <cellStyle name="표준 5 2 7 6 8" xfId="33636"/>
    <cellStyle name="표준 5 2 7 6 9" xfId="41829"/>
    <cellStyle name="표준 5 2 7 7" xfId="6578"/>
    <cellStyle name="표준 5 2 7 7 2" xfId="9325"/>
    <cellStyle name="표준 5 2 7 7 2 2" xfId="30033"/>
    <cellStyle name="표준 5 2 7 7 2 3" xfId="38244"/>
    <cellStyle name="표준 5 2 7 7 2 4" xfId="46437"/>
    <cellStyle name="표준 5 2 7 7 3" xfId="13437"/>
    <cellStyle name="표준 5 2 7 7 4" xfId="17677"/>
    <cellStyle name="표준 5 2 7 7 5" xfId="21839"/>
    <cellStyle name="표준 5 2 7 7 6" xfId="25937"/>
    <cellStyle name="표준 5 2 7 7 7" xfId="34148"/>
    <cellStyle name="표준 5 2 7 7 8" xfId="42341"/>
    <cellStyle name="표준 5 2 7 8" xfId="7018"/>
    <cellStyle name="표준 5 2 7 8 2" xfId="27985"/>
    <cellStyle name="표준 5 2 7 8 3" xfId="36196"/>
    <cellStyle name="표준 5 2 7 8 4" xfId="44389"/>
    <cellStyle name="표준 5 2 7 9" xfId="7162"/>
    <cellStyle name="표준 5 2 8" xfId="485"/>
    <cellStyle name="표준 5 2 8 10" xfId="19855"/>
    <cellStyle name="표준 5 2 8 11" xfId="23953"/>
    <cellStyle name="표준 5 2 8 12" xfId="32164"/>
    <cellStyle name="표준 5 2 8 13" xfId="40357"/>
    <cellStyle name="표준 5 2 8 2" xfId="741"/>
    <cellStyle name="표준 5 2 8 2 10" xfId="24209"/>
    <cellStyle name="표준 5 2 8 2 11" xfId="32420"/>
    <cellStyle name="표준 5 2 8 2 12" xfId="40613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6"/>
    <cellStyle name="표준 5 2 8 2 2 2 2 4" xfId="47269"/>
    <cellStyle name="표준 5 2 8 2 2 2 3" xfId="18509"/>
    <cellStyle name="표준 5 2 8 2 2 2 4" xfId="22671"/>
    <cellStyle name="표준 5 2 8 2 2 2 5" xfId="26769"/>
    <cellStyle name="표준 5 2 8 2 2 2 6" xfId="34980"/>
    <cellStyle name="표준 5 2 8 2 2 2 7" xfId="43173"/>
    <cellStyle name="표준 5 2 8 2 2 3" xfId="8109"/>
    <cellStyle name="표준 5 2 8 2 2 3 2" xfId="28817"/>
    <cellStyle name="표준 5 2 8 2 2 3 3" xfId="37028"/>
    <cellStyle name="표준 5 2 8 2 2 3 4" xfId="45221"/>
    <cellStyle name="표준 5 2 8 2 2 4" xfId="12221"/>
    <cellStyle name="표준 5 2 8 2 2 5" xfId="16461"/>
    <cellStyle name="표준 5 2 8 2 2 6" xfId="20623"/>
    <cellStyle name="표준 5 2 8 2 2 7" xfId="24721"/>
    <cellStyle name="표준 5 2 8 2 2 8" xfId="32932"/>
    <cellStyle name="표준 5 2 8 2 2 9" xfId="41125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8"/>
    <cellStyle name="표준 5 2 8 2 3 2 2 4" xfId="47781"/>
    <cellStyle name="표준 5 2 8 2 3 2 3" xfId="19021"/>
    <cellStyle name="표준 5 2 8 2 3 2 4" xfId="23183"/>
    <cellStyle name="표준 5 2 8 2 3 2 5" xfId="27281"/>
    <cellStyle name="표준 5 2 8 2 3 2 6" xfId="35492"/>
    <cellStyle name="표준 5 2 8 2 3 2 7" xfId="43685"/>
    <cellStyle name="표준 5 2 8 2 3 3" xfId="8621"/>
    <cellStyle name="표준 5 2 8 2 3 3 2" xfId="29329"/>
    <cellStyle name="표준 5 2 8 2 3 3 3" xfId="37540"/>
    <cellStyle name="표준 5 2 8 2 3 3 4" xfId="45733"/>
    <cellStyle name="표준 5 2 8 2 3 4" xfId="12733"/>
    <cellStyle name="표준 5 2 8 2 3 5" xfId="16973"/>
    <cellStyle name="표준 5 2 8 2 3 6" xfId="21135"/>
    <cellStyle name="표준 5 2 8 2 3 7" xfId="25233"/>
    <cellStyle name="표준 5 2 8 2 3 8" xfId="33444"/>
    <cellStyle name="표준 5 2 8 2 3 9" xfId="41637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100"/>
    <cellStyle name="표준 5 2 8 2 4 2 2 4" xfId="48293"/>
    <cellStyle name="표준 5 2 8 2 4 2 3" xfId="19533"/>
    <cellStyle name="표준 5 2 8 2 4 2 4" xfId="23695"/>
    <cellStyle name="표준 5 2 8 2 4 2 5" xfId="27793"/>
    <cellStyle name="표준 5 2 8 2 4 2 6" xfId="36004"/>
    <cellStyle name="표준 5 2 8 2 4 2 7" xfId="44197"/>
    <cellStyle name="표준 5 2 8 2 4 3" xfId="9133"/>
    <cellStyle name="표준 5 2 8 2 4 3 2" xfId="29841"/>
    <cellStyle name="표준 5 2 8 2 4 3 3" xfId="38052"/>
    <cellStyle name="표준 5 2 8 2 4 3 4" xfId="46245"/>
    <cellStyle name="표준 5 2 8 2 4 4" xfId="13245"/>
    <cellStyle name="표준 5 2 8 2 4 5" xfId="17485"/>
    <cellStyle name="표준 5 2 8 2 4 6" xfId="21647"/>
    <cellStyle name="표준 5 2 8 2 4 7" xfId="25745"/>
    <cellStyle name="표준 5 2 8 2 4 8" xfId="33956"/>
    <cellStyle name="표준 5 2 8 2 4 9" xfId="42149"/>
    <cellStyle name="표준 5 2 8 2 5" xfId="9645"/>
    <cellStyle name="표준 5 2 8 2 5 2" xfId="13757"/>
    <cellStyle name="표준 5 2 8 2 5 2 2" xfId="30353"/>
    <cellStyle name="표준 5 2 8 2 5 2 3" xfId="38564"/>
    <cellStyle name="표준 5 2 8 2 5 2 4" xfId="46757"/>
    <cellStyle name="표준 5 2 8 2 5 3" xfId="17997"/>
    <cellStyle name="표준 5 2 8 2 5 4" xfId="22159"/>
    <cellStyle name="표준 5 2 8 2 5 5" xfId="26257"/>
    <cellStyle name="표준 5 2 8 2 5 6" xfId="34468"/>
    <cellStyle name="표준 5 2 8 2 5 7" xfId="42661"/>
    <cellStyle name="표준 5 2 8 2 6" xfId="7597"/>
    <cellStyle name="표준 5 2 8 2 6 2" xfId="28305"/>
    <cellStyle name="표준 5 2 8 2 6 3" xfId="36516"/>
    <cellStyle name="표준 5 2 8 2 6 4" xfId="44709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20"/>
    <cellStyle name="표준 5 2 8 3 2 2 4" xfId="47013"/>
    <cellStyle name="표준 5 2 8 3 2 3" xfId="18253"/>
    <cellStyle name="표준 5 2 8 3 2 4" xfId="22415"/>
    <cellStyle name="표준 5 2 8 3 2 5" xfId="26513"/>
    <cellStyle name="표준 5 2 8 3 2 6" xfId="34724"/>
    <cellStyle name="표준 5 2 8 3 2 7" xfId="42917"/>
    <cellStyle name="표준 5 2 8 3 3" xfId="7853"/>
    <cellStyle name="표준 5 2 8 3 3 2" xfId="28561"/>
    <cellStyle name="표준 5 2 8 3 3 3" xfId="36772"/>
    <cellStyle name="표준 5 2 8 3 3 4" xfId="44965"/>
    <cellStyle name="표준 5 2 8 3 4" xfId="11965"/>
    <cellStyle name="표준 5 2 8 3 5" xfId="16205"/>
    <cellStyle name="표준 5 2 8 3 6" xfId="20367"/>
    <cellStyle name="표준 5 2 8 3 7" xfId="24465"/>
    <cellStyle name="표준 5 2 8 3 8" xfId="32676"/>
    <cellStyle name="표준 5 2 8 3 9" xfId="40869"/>
    <cellStyle name="표준 5 2 8 4" xfId="1509"/>
    <cellStyle name="표준 5 2 8 4 2" xfId="10413"/>
    <cellStyle name="표준 5 2 8 4 2 2" xfId="14525"/>
    <cellStyle name="표준 5 2 8 4 2 2 2" xfId="31121"/>
    <cellStyle name="표준 5 2 8 4 2 2 3" xfId="39332"/>
    <cellStyle name="표준 5 2 8 4 2 2 4" xfId="47525"/>
    <cellStyle name="표준 5 2 8 4 2 3" xfId="18765"/>
    <cellStyle name="표준 5 2 8 4 2 4" xfId="22927"/>
    <cellStyle name="표준 5 2 8 4 2 5" xfId="27025"/>
    <cellStyle name="표준 5 2 8 4 2 6" xfId="35236"/>
    <cellStyle name="표준 5 2 8 4 2 7" xfId="43429"/>
    <cellStyle name="표준 5 2 8 4 3" xfId="8365"/>
    <cellStyle name="표준 5 2 8 4 3 2" xfId="29073"/>
    <cellStyle name="표준 5 2 8 4 3 3" xfId="37284"/>
    <cellStyle name="표준 5 2 8 4 3 4" xfId="45477"/>
    <cellStyle name="표준 5 2 8 4 4" xfId="12477"/>
    <cellStyle name="표준 5 2 8 4 5" xfId="16717"/>
    <cellStyle name="표준 5 2 8 4 6" xfId="20879"/>
    <cellStyle name="표준 5 2 8 4 7" xfId="24977"/>
    <cellStyle name="표준 5 2 8 4 8" xfId="33188"/>
    <cellStyle name="표준 5 2 8 4 9" xfId="41381"/>
    <cellStyle name="표준 5 2 8 5" xfId="2021"/>
    <cellStyle name="표준 5 2 8 5 2" xfId="10925"/>
    <cellStyle name="표준 5 2 8 5 2 2" xfId="15037"/>
    <cellStyle name="표준 5 2 8 5 2 2 2" xfId="31633"/>
    <cellStyle name="표준 5 2 8 5 2 2 3" xfId="39844"/>
    <cellStyle name="표준 5 2 8 5 2 2 4" xfId="48037"/>
    <cellStyle name="표준 5 2 8 5 2 3" xfId="19277"/>
    <cellStyle name="표준 5 2 8 5 2 4" xfId="23439"/>
    <cellStyle name="표준 5 2 8 5 2 5" xfId="27537"/>
    <cellStyle name="표준 5 2 8 5 2 6" xfId="35748"/>
    <cellStyle name="표준 5 2 8 5 2 7" xfId="43941"/>
    <cellStyle name="표준 5 2 8 5 3" xfId="8877"/>
    <cellStyle name="표준 5 2 8 5 3 2" xfId="29585"/>
    <cellStyle name="표준 5 2 8 5 3 3" xfId="37796"/>
    <cellStyle name="표준 5 2 8 5 3 4" xfId="45989"/>
    <cellStyle name="표준 5 2 8 5 4" xfId="12989"/>
    <cellStyle name="표준 5 2 8 5 5" xfId="17229"/>
    <cellStyle name="표준 5 2 8 5 6" xfId="21391"/>
    <cellStyle name="표준 5 2 8 5 7" xfId="25489"/>
    <cellStyle name="표준 5 2 8 5 8" xfId="33700"/>
    <cellStyle name="표준 5 2 8 5 9" xfId="41893"/>
    <cellStyle name="표준 5 2 8 6" xfId="6617"/>
    <cellStyle name="표준 5 2 8 6 2" xfId="9389"/>
    <cellStyle name="표준 5 2 8 6 2 2" xfId="30097"/>
    <cellStyle name="표준 5 2 8 6 2 3" xfId="38308"/>
    <cellStyle name="표준 5 2 8 6 2 4" xfId="46501"/>
    <cellStyle name="표준 5 2 8 6 3" xfId="13501"/>
    <cellStyle name="표준 5 2 8 6 4" xfId="17741"/>
    <cellStyle name="표준 5 2 8 6 5" xfId="21903"/>
    <cellStyle name="표준 5 2 8 6 6" xfId="26001"/>
    <cellStyle name="표준 5 2 8 6 7" xfId="34212"/>
    <cellStyle name="표준 5 2 8 6 8" xfId="42405"/>
    <cellStyle name="표준 5 2 8 7" xfId="7341"/>
    <cellStyle name="표준 5 2 8 7 2" xfId="28049"/>
    <cellStyle name="표준 5 2 8 7 3" xfId="36260"/>
    <cellStyle name="표준 5 2 8 7 4" xfId="44453"/>
    <cellStyle name="표준 5 2 8 8" xfId="11453"/>
    <cellStyle name="표준 5 2 8 9" xfId="15693"/>
    <cellStyle name="표준 5 2 9" xfId="613"/>
    <cellStyle name="표준 5 2 9 10" xfId="24081"/>
    <cellStyle name="표준 5 2 9 11" xfId="32292"/>
    <cellStyle name="표준 5 2 9 12" xfId="40485"/>
    <cellStyle name="표준 5 2 9 2" xfId="1125"/>
    <cellStyle name="표준 5 2 9 2 2" xfId="10029"/>
    <cellStyle name="표준 5 2 9 2 2 2" xfId="14141"/>
    <cellStyle name="표준 5 2 9 2 2 2 2" xfId="30737"/>
    <cellStyle name="표준 5 2 9 2 2 2 3" xfId="38948"/>
    <cellStyle name="표준 5 2 9 2 2 2 4" xfId="47141"/>
    <cellStyle name="표준 5 2 9 2 2 3" xfId="18381"/>
    <cellStyle name="표준 5 2 9 2 2 4" xfId="22543"/>
    <cellStyle name="표준 5 2 9 2 2 5" xfId="26641"/>
    <cellStyle name="표준 5 2 9 2 2 6" xfId="34852"/>
    <cellStyle name="표준 5 2 9 2 2 7" xfId="43045"/>
    <cellStyle name="표준 5 2 9 2 3" xfId="7981"/>
    <cellStyle name="표준 5 2 9 2 3 2" xfId="28689"/>
    <cellStyle name="표준 5 2 9 2 3 3" xfId="36900"/>
    <cellStyle name="표준 5 2 9 2 3 4" xfId="45093"/>
    <cellStyle name="표준 5 2 9 2 4" xfId="12093"/>
    <cellStyle name="표준 5 2 9 2 5" xfId="16333"/>
    <cellStyle name="표준 5 2 9 2 6" xfId="20495"/>
    <cellStyle name="표준 5 2 9 2 7" xfId="24593"/>
    <cellStyle name="표준 5 2 9 2 8" xfId="32804"/>
    <cellStyle name="표준 5 2 9 2 9" xfId="40997"/>
    <cellStyle name="표준 5 2 9 3" xfId="1637"/>
    <cellStyle name="표준 5 2 9 3 2" xfId="10541"/>
    <cellStyle name="표준 5 2 9 3 2 2" xfId="14653"/>
    <cellStyle name="표준 5 2 9 3 2 2 2" xfId="31249"/>
    <cellStyle name="표준 5 2 9 3 2 2 3" xfId="39460"/>
    <cellStyle name="표준 5 2 9 3 2 2 4" xfId="47653"/>
    <cellStyle name="표준 5 2 9 3 2 3" xfId="18893"/>
    <cellStyle name="표준 5 2 9 3 2 4" xfId="23055"/>
    <cellStyle name="표준 5 2 9 3 2 5" xfId="27153"/>
    <cellStyle name="표준 5 2 9 3 2 6" xfId="35364"/>
    <cellStyle name="표준 5 2 9 3 2 7" xfId="43557"/>
    <cellStyle name="표준 5 2 9 3 3" xfId="8493"/>
    <cellStyle name="표준 5 2 9 3 3 2" xfId="29201"/>
    <cellStyle name="표준 5 2 9 3 3 3" xfId="37412"/>
    <cellStyle name="표준 5 2 9 3 3 4" xfId="45605"/>
    <cellStyle name="표준 5 2 9 3 4" xfId="12605"/>
    <cellStyle name="표준 5 2 9 3 5" xfId="16845"/>
    <cellStyle name="표준 5 2 9 3 6" xfId="21007"/>
    <cellStyle name="표준 5 2 9 3 7" xfId="25105"/>
    <cellStyle name="표준 5 2 9 3 8" xfId="33316"/>
    <cellStyle name="표준 5 2 9 3 9" xfId="41509"/>
    <cellStyle name="표준 5 2 9 4" xfId="2149"/>
    <cellStyle name="표준 5 2 9 4 2" xfId="11053"/>
    <cellStyle name="표준 5 2 9 4 2 2" xfId="15165"/>
    <cellStyle name="표준 5 2 9 4 2 2 2" xfId="31761"/>
    <cellStyle name="표준 5 2 9 4 2 2 3" xfId="39972"/>
    <cellStyle name="표준 5 2 9 4 2 2 4" xfId="48165"/>
    <cellStyle name="표준 5 2 9 4 2 3" xfId="19405"/>
    <cellStyle name="표준 5 2 9 4 2 4" xfId="23567"/>
    <cellStyle name="표준 5 2 9 4 2 5" xfId="27665"/>
    <cellStyle name="표준 5 2 9 4 2 6" xfId="35876"/>
    <cellStyle name="표준 5 2 9 4 2 7" xfId="44069"/>
    <cellStyle name="표준 5 2 9 4 3" xfId="9005"/>
    <cellStyle name="표준 5 2 9 4 3 2" xfId="29713"/>
    <cellStyle name="표준 5 2 9 4 3 3" xfId="37924"/>
    <cellStyle name="표준 5 2 9 4 3 4" xfId="46117"/>
    <cellStyle name="표준 5 2 9 4 4" xfId="13117"/>
    <cellStyle name="표준 5 2 9 4 5" xfId="17357"/>
    <cellStyle name="표준 5 2 9 4 6" xfId="21519"/>
    <cellStyle name="표준 5 2 9 4 7" xfId="25617"/>
    <cellStyle name="표준 5 2 9 4 8" xfId="33828"/>
    <cellStyle name="표준 5 2 9 4 9" xfId="42021"/>
    <cellStyle name="표준 5 2 9 5" xfId="6666"/>
    <cellStyle name="표준 5 2 9 5 2" xfId="9517"/>
    <cellStyle name="표준 5 2 9 5 2 2" xfId="30225"/>
    <cellStyle name="표준 5 2 9 5 2 3" xfId="38436"/>
    <cellStyle name="표준 5 2 9 5 2 4" xfId="46629"/>
    <cellStyle name="표준 5 2 9 5 3" xfId="13629"/>
    <cellStyle name="표준 5 2 9 5 4" xfId="17869"/>
    <cellStyle name="표준 5 2 9 5 5" xfId="22031"/>
    <cellStyle name="표준 5 2 9 5 6" xfId="26129"/>
    <cellStyle name="표준 5 2 9 5 7" xfId="34340"/>
    <cellStyle name="표준 5 2 9 5 8" xfId="42533"/>
    <cellStyle name="표준 5 2 9 6" xfId="7469"/>
    <cellStyle name="표준 5 2 9 6 2" xfId="28177"/>
    <cellStyle name="표준 5 2 9 6 3" xfId="36388"/>
    <cellStyle name="표준 5 2 9 6 4" xfId="44581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5"/>
    <cellStyle name="표준 5 3 10 2 2 4" xfId="47398"/>
    <cellStyle name="표준 5 3 10 2 3" xfId="18638"/>
    <cellStyle name="표준 5 3 10 2 4" xfId="22800"/>
    <cellStyle name="표준 5 3 10 2 5" xfId="26898"/>
    <cellStyle name="표준 5 3 10 2 6" xfId="35109"/>
    <cellStyle name="표준 5 3 10 2 7" xfId="43302"/>
    <cellStyle name="표준 5 3 10 3" xfId="8238"/>
    <cellStyle name="표준 5 3 10 3 2" xfId="28946"/>
    <cellStyle name="표준 5 3 10 3 3" xfId="37157"/>
    <cellStyle name="표준 5 3 10 3 4" xfId="45350"/>
    <cellStyle name="표준 5 3 10 4" xfId="12350"/>
    <cellStyle name="표준 5 3 10 5" xfId="16590"/>
    <cellStyle name="표준 5 3 10 6" xfId="20752"/>
    <cellStyle name="표준 5 3 10 7" xfId="24850"/>
    <cellStyle name="표준 5 3 10 8" xfId="33061"/>
    <cellStyle name="표준 5 3 10 9" xfId="41254"/>
    <cellStyle name="표준 5 3 11" xfId="1894"/>
    <cellStyle name="표준 5 3 11 2" xfId="10798"/>
    <cellStyle name="표준 5 3 11 2 2" xfId="14910"/>
    <cellStyle name="표준 5 3 11 2 2 2" xfId="31506"/>
    <cellStyle name="표준 5 3 11 2 2 3" xfId="39717"/>
    <cellStyle name="표준 5 3 11 2 2 4" xfId="47910"/>
    <cellStyle name="표준 5 3 11 2 3" xfId="19150"/>
    <cellStyle name="표준 5 3 11 2 4" xfId="23312"/>
    <cellStyle name="표준 5 3 11 2 5" xfId="27410"/>
    <cellStyle name="표준 5 3 11 2 6" xfId="35621"/>
    <cellStyle name="표준 5 3 11 2 7" xfId="43814"/>
    <cellStyle name="표준 5 3 11 3" xfId="8750"/>
    <cellStyle name="표준 5 3 11 3 2" xfId="29458"/>
    <cellStyle name="표준 5 3 11 3 3" xfId="37669"/>
    <cellStyle name="표준 5 3 11 3 4" xfId="45862"/>
    <cellStyle name="표준 5 3 11 4" xfId="12862"/>
    <cellStyle name="표준 5 3 11 5" xfId="17102"/>
    <cellStyle name="표준 5 3 11 6" xfId="21264"/>
    <cellStyle name="표준 5 3 11 7" xfId="25362"/>
    <cellStyle name="표준 5 3 11 8" xfId="33573"/>
    <cellStyle name="표준 5 3 11 9" xfId="41766"/>
    <cellStyle name="표준 5 3 12" xfId="4338"/>
    <cellStyle name="표준 5 3 12 2" xfId="9262"/>
    <cellStyle name="표준 5 3 12 2 2" xfId="29970"/>
    <cellStyle name="표준 5 3 12 2 3" xfId="38181"/>
    <cellStyle name="표준 5 3 12 2 4" xfId="46374"/>
    <cellStyle name="표준 5 3 12 3" xfId="13374"/>
    <cellStyle name="표준 5 3 12 4" xfId="17614"/>
    <cellStyle name="표준 5 3 12 5" xfId="21776"/>
    <cellStyle name="표준 5 3 12 6" xfId="25874"/>
    <cellStyle name="표준 5 3 12 7" xfId="34085"/>
    <cellStyle name="표준 5 3 12 8" xfId="42278"/>
    <cellStyle name="표준 5 3 13" xfId="4391"/>
    <cellStyle name="표준 5 3 13 2" xfId="27922"/>
    <cellStyle name="표준 5 3 13 3" xfId="36133"/>
    <cellStyle name="표준 5 3 13 4" xfId="44326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1"/>
    <cellStyle name="표준 5 3 2 10 2 2 4" xfId="47914"/>
    <cellStyle name="표준 5 3 2 10 2 3" xfId="19154"/>
    <cellStyle name="표준 5 3 2 10 2 4" xfId="23316"/>
    <cellStyle name="표준 5 3 2 10 2 5" xfId="27414"/>
    <cellStyle name="표준 5 3 2 10 2 6" xfId="35625"/>
    <cellStyle name="표준 5 3 2 10 2 7" xfId="43818"/>
    <cellStyle name="표준 5 3 2 10 3" xfId="8754"/>
    <cellStyle name="표준 5 3 2 10 3 2" xfId="29462"/>
    <cellStyle name="표준 5 3 2 10 3 3" xfId="37673"/>
    <cellStyle name="표준 5 3 2 10 3 4" xfId="45866"/>
    <cellStyle name="표준 5 3 2 10 4" xfId="12866"/>
    <cellStyle name="표준 5 3 2 10 5" xfId="17106"/>
    <cellStyle name="표준 5 3 2 10 6" xfId="21268"/>
    <cellStyle name="표준 5 3 2 10 7" xfId="25366"/>
    <cellStyle name="표준 5 3 2 10 8" xfId="33577"/>
    <cellStyle name="표준 5 3 2 10 9" xfId="41770"/>
    <cellStyle name="표준 5 3 2 11" xfId="4395"/>
    <cellStyle name="표준 5 3 2 11 2" xfId="9266"/>
    <cellStyle name="표준 5 3 2 11 2 2" xfId="29974"/>
    <cellStyle name="표준 5 3 2 11 2 3" xfId="38185"/>
    <cellStyle name="표준 5 3 2 11 2 4" xfId="46378"/>
    <cellStyle name="표준 5 3 2 11 3" xfId="13378"/>
    <cellStyle name="표준 5 3 2 11 4" xfId="17618"/>
    <cellStyle name="표준 5 3 2 11 5" xfId="21780"/>
    <cellStyle name="표준 5 3 2 11 6" xfId="25878"/>
    <cellStyle name="표준 5 3 2 11 7" xfId="34089"/>
    <cellStyle name="표준 5 3 2 11 8" xfId="42282"/>
    <cellStyle name="표준 5 3 2 12" xfId="6953"/>
    <cellStyle name="표준 5 3 2 12 2" xfId="27926"/>
    <cellStyle name="표준 5 3 2 12 3" xfId="36137"/>
    <cellStyle name="표준 5 3 2 12 4" xfId="44330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3"/>
    <cellStyle name="표준 5 3 2 2 10 2 4" xfId="46386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7"/>
    <cellStyle name="표준 5 3 2 2 10 8" xfId="42290"/>
    <cellStyle name="표준 5 3 2 2 11" xfId="6961"/>
    <cellStyle name="표준 5 3 2 2 11 2" xfId="27934"/>
    <cellStyle name="표준 5 3 2 2 11 3" xfId="36145"/>
    <cellStyle name="표준 5 3 2 2 11 4" xfId="44338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1"/>
    <cellStyle name="표준 5 3 2 2 2 10 4" xfId="44354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5"/>
    <cellStyle name="표준 5 3 2 2 2 18" xfId="40258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7"/>
    <cellStyle name="표준 5 3 2 2 2 2 17" xfId="40290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1"/>
    <cellStyle name="표준 5 3 2 2 2 2 2 14" xfId="40354"/>
    <cellStyle name="표준 5 3 2 2 2 2 2 2" xfId="610"/>
    <cellStyle name="표준 5 3 2 2 2 2 2 2 10" xfId="19980"/>
    <cellStyle name="표준 5 3 2 2 2 2 2 2 11" xfId="24078"/>
    <cellStyle name="표준 5 3 2 2 2 2 2 2 12" xfId="32289"/>
    <cellStyle name="표준 5 3 2 2 2 2 2 2 13" xfId="40482"/>
    <cellStyle name="표준 5 3 2 2 2 2 2 2 2" xfId="866"/>
    <cellStyle name="표준 5 3 2 2 2 2 2 2 2 10" xfId="24334"/>
    <cellStyle name="표준 5 3 2 2 2 2 2 2 2 11" xfId="32545"/>
    <cellStyle name="표준 5 3 2 2 2 2 2 2 2 12" xfId="40738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1"/>
    <cellStyle name="표준 5 3 2 2 2 2 2 2 2 2 2 2 4" xfId="47394"/>
    <cellStyle name="표준 5 3 2 2 2 2 2 2 2 2 2 3" xfId="18634"/>
    <cellStyle name="표준 5 3 2 2 2 2 2 2 2 2 2 4" xfId="22796"/>
    <cellStyle name="표준 5 3 2 2 2 2 2 2 2 2 2 5" xfId="26894"/>
    <cellStyle name="표준 5 3 2 2 2 2 2 2 2 2 2 6" xfId="35105"/>
    <cellStyle name="표준 5 3 2 2 2 2 2 2 2 2 2 7" xfId="43298"/>
    <cellStyle name="표준 5 3 2 2 2 2 2 2 2 2 3" xfId="8234"/>
    <cellStyle name="표준 5 3 2 2 2 2 2 2 2 2 3 2" xfId="28942"/>
    <cellStyle name="표준 5 3 2 2 2 2 2 2 2 2 3 3" xfId="37153"/>
    <cellStyle name="표준 5 3 2 2 2 2 2 2 2 2 3 4" xfId="45346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7"/>
    <cellStyle name="표준 5 3 2 2 2 2 2 2 2 2 9" xfId="41250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3"/>
    <cellStyle name="표준 5 3 2 2 2 2 2 2 2 3 2 2 4" xfId="47906"/>
    <cellStyle name="표준 5 3 2 2 2 2 2 2 2 3 2 3" xfId="19146"/>
    <cellStyle name="표준 5 3 2 2 2 2 2 2 2 3 2 4" xfId="23308"/>
    <cellStyle name="표준 5 3 2 2 2 2 2 2 2 3 2 5" xfId="27406"/>
    <cellStyle name="표준 5 3 2 2 2 2 2 2 2 3 2 6" xfId="35617"/>
    <cellStyle name="표준 5 3 2 2 2 2 2 2 2 3 2 7" xfId="43810"/>
    <cellStyle name="표준 5 3 2 2 2 2 2 2 2 3 3" xfId="8746"/>
    <cellStyle name="표준 5 3 2 2 2 2 2 2 2 3 3 2" xfId="29454"/>
    <cellStyle name="표준 5 3 2 2 2 2 2 2 2 3 3 3" xfId="37665"/>
    <cellStyle name="표준 5 3 2 2 2 2 2 2 2 3 3 4" xfId="45858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9"/>
    <cellStyle name="표준 5 3 2 2 2 2 2 2 2 3 9" xfId="41762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5"/>
    <cellStyle name="표준 5 3 2 2 2 2 2 2 2 4 2 2 4" xfId="48418"/>
    <cellStyle name="표준 5 3 2 2 2 2 2 2 2 4 2 3" xfId="19658"/>
    <cellStyle name="표준 5 3 2 2 2 2 2 2 2 4 2 4" xfId="23820"/>
    <cellStyle name="표준 5 3 2 2 2 2 2 2 2 4 2 5" xfId="27918"/>
    <cellStyle name="표준 5 3 2 2 2 2 2 2 2 4 2 6" xfId="36129"/>
    <cellStyle name="표준 5 3 2 2 2 2 2 2 2 4 2 7" xfId="44322"/>
    <cellStyle name="표준 5 3 2 2 2 2 2 2 2 4 3" xfId="9258"/>
    <cellStyle name="표준 5 3 2 2 2 2 2 2 2 4 3 2" xfId="29966"/>
    <cellStyle name="표준 5 3 2 2 2 2 2 2 2 4 3 3" xfId="38177"/>
    <cellStyle name="표준 5 3 2 2 2 2 2 2 2 4 3 4" xfId="46370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1"/>
    <cellStyle name="표준 5 3 2 2 2 2 2 2 2 4 9" xfId="42274"/>
    <cellStyle name="표준 5 3 2 2 2 2 2 2 2 5" xfId="9770"/>
    <cellStyle name="표준 5 3 2 2 2 2 2 2 2 5 2" xfId="13882"/>
    <cellStyle name="표준 5 3 2 2 2 2 2 2 2 5 2 2" xfId="30478"/>
    <cellStyle name="표준 5 3 2 2 2 2 2 2 2 5 2 3" xfId="38689"/>
    <cellStyle name="표준 5 3 2 2 2 2 2 2 2 5 2 4" xfId="46882"/>
    <cellStyle name="표준 5 3 2 2 2 2 2 2 2 5 3" xfId="18122"/>
    <cellStyle name="표준 5 3 2 2 2 2 2 2 2 5 4" xfId="22284"/>
    <cellStyle name="표준 5 3 2 2 2 2 2 2 2 5 5" xfId="26382"/>
    <cellStyle name="표준 5 3 2 2 2 2 2 2 2 5 6" xfId="34593"/>
    <cellStyle name="표준 5 3 2 2 2 2 2 2 2 5 7" xfId="42786"/>
    <cellStyle name="표준 5 3 2 2 2 2 2 2 2 6" xfId="7722"/>
    <cellStyle name="표준 5 3 2 2 2 2 2 2 2 6 2" xfId="28430"/>
    <cellStyle name="표준 5 3 2 2 2 2 2 2 2 6 3" xfId="36641"/>
    <cellStyle name="표준 5 3 2 2 2 2 2 2 2 6 4" xfId="44834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5"/>
    <cellStyle name="표준 5 3 2 2 2 2 2 2 3 2 2 4" xfId="47138"/>
    <cellStyle name="표준 5 3 2 2 2 2 2 2 3 2 3" xfId="18378"/>
    <cellStyle name="표준 5 3 2 2 2 2 2 2 3 2 4" xfId="22540"/>
    <cellStyle name="표준 5 3 2 2 2 2 2 2 3 2 5" xfId="26638"/>
    <cellStyle name="표준 5 3 2 2 2 2 2 2 3 2 6" xfId="34849"/>
    <cellStyle name="표준 5 3 2 2 2 2 2 2 3 2 7" xfId="43042"/>
    <cellStyle name="표준 5 3 2 2 2 2 2 2 3 3" xfId="7978"/>
    <cellStyle name="표준 5 3 2 2 2 2 2 2 3 3 2" xfId="28686"/>
    <cellStyle name="표준 5 3 2 2 2 2 2 2 3 3 3" xfId="36897"/>
    <cellStyle name="표준 5 3 2 2 2 2 2 2 3 3 4" xfId="45090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1"/>
    <cellStyle name="표준 5 3 2 2 2 2 2 2 3 9" xfId="40994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7"/>
    <cellStyle name="표준 5 3 2 2 2 2 2 2 4 2 2 4" xfId="47650"/>
    <cellStyle name="표준 5 3 2 2 2 2 2 2 4 2 3" xfId="18890"/>
    <cellStyle name="표준 5 3 2 2 2 2 2 2 4 2 4" xfId="23052"/>
    <cellStyle name="표준 5 3 2 2 2 2 2 2 4 2 5" xfId="27150"/>
    <cellStyle name="표준 5 3 2 2 2 2 2 2 4 2 6" xfId="35361"/>
    <cellStyle name="표준 5 3 2 2 2 2 2 2 4 2 7" xfId="43554"/>
    <cellStyle name="표준 5 3 2 2 2 2 2 2 4 3" xfId="8490"/>
    <cellStyle name="표준 5 3 2 2 2 2 2 2 4 3 2" xfId="29198"/>
    <cellStyle name="표준 5 3 2 2 2 2 2 2 4 3 3" xfId="37409"/>
    <cellStyle name="표준 5 3 2 2 2 2 2 2 4 3 4" xfId="45602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3"/>
    <cellStyle name="표준 5 3 2 2 2 2 2 2 4 9" xfId="41506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9"/>
    <cellStyle name="표준 5 3 2 2 2 2 2 2 5 2 2 4" xfId="48162"/>
    <cellStyle name="표준 5 3 2 2 2 2 2 2 5 2 3" xfId="19402"/>
    <cellStyle name="표준 5 3 2 2 2 2 2 2 5 2 4" xfId="23564"/>
    <cellStyle name="표준 5 3 2 2 2 2 2 2 5 2 5" xfId="27662"/>
    <cellStyle name="표준 5 3 2 2 2 2 2 2 5 2 6" xfId="35873"/>
    <cellStyle name="표준 5 3 2 2 2 2 2 2 5 2 7" xfId="44066"/>
    <cellStyle name="표준 5 3 2 2 2 2 2 2 5 3" xfId="9002"/>
    <cellStyle name="표준 5 3 2 2 2 2 2 2 5 3 2" xfId="29710"/>
    <cellStyle name="표준 5 3 2 2 2 2 2 2 5 3 3" xfId="37921"/>
    <cellStyle name="표준 5 3 2 2 2 2 2 2 5 3 4" xfId="46114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5"/>
    <cellStyle name="표준 5 3 2 2 2 2 2 2 5 9" xfId="42018"/>
    <cellStyle name="표준 5 3 2 2 2 2 2 2 6" xfId="9514"/>
    <cellStyle name="표준 5 3 2 2 2 2 2 2 6 2" xfId="13626"/>
    <cellStyle name="표준 5 3 2 2 2 2 2 2 6 2 2" xfId="30222"/>
    <cellStyle name="표준 5 3 2 2 2 2 2 2 6 2 3" xfId="38433"/>
    <cellStyle name="표준 5 3 2 2 2 2 2 2 6 2 4" xfId="46626"/>
    <cellStyle name="표준 5 3 2 2 2 2 2 2 6 3" xfId="17866"/>
    <cellStyle name="표준 5 3 2 2 2 2 2 2 6 4" xfId="22028"/>
    <cellStyle name="표준 5 3 2 2 2 2 2 2 6 5" xfId="26126"/>
    <cellStyle name="표준 5 3 2 2 2 2 2 2 6 6" xfId="34337"/>
    <cellStyle name="표준 5 3 2 2 2 2 2 2 6 7" xfId="42530"/>
    <cellStyle name="표준 5 3 2 2 2 2 2 2 7" xfId="7466"/>
    <cellStyle name="표준 5 3 2 2 2 2 2 2 7 2" xfId="28174"/>
    <cellStyle name="표준 5 3 2 2 2 2 2 2 7 3" xfId="36385"/>
    <cellStyle name="표준 5 3 2 2 2 2 2 2 7 4" xfId="44578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7"/>
    <cellStyle name="표준 5 3 2 2 2 2 2 3 12" xfId="40610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3"/>
    <cellStyle name="표준 5 3 2 2 2 2 2 3 2 2 2 4" xfId="47266"/>
    <cellStyle name="표준 5 3 2 2 2 2 2 3 2 2 3" xfId="18506"/>
    <cellStyle name="표준 5 3 2 2 2 2 2 3 2 2 4" xfId="22668"/>
    <cellStyle name="표준 5 3 2 2 2 2 2 3 2 2 5" xfId="26766"/>
    <cellStyle name="표준 5 3 2 2 2 2 2 3 2 2 6" xfId="34977"/>
    <cellStyle name="표준 5 3 2 2 2 2 2 3 2 2 7" xfId="43170"/>
    <cellStyle name="표준 5 3 2 2 2 2 2 3 2 3" xfId="8106"/>
    <cellStyle name="표준 5 3 2 2 2 2 2 3 2 3 2" xfId="28814"/>
    <cellStyle name="표준 5 3 2 2 2 2 2 3 2 3 3" xfId="37025"/>
    <cellStyle name="표준 5 3 2 2 2 2 2 3 2 3 4" xfId="45218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9"/>
    <cellStyle name="표준 5 3 2 2 2 2 2 3 2 9" xfId="41122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5"/>
    <cellStyle name="표준 5 3 2 2 2 2 2 3 3 2 2 4" xfId="47778"/>
    <cellStyle name="표준 5 3 2 2 2 2 2 3 3 2 3" xfId="19018"/>
    <cellStyle name="표준 5 3 2 2 2 2 2 3 3 2 4" xfId="23180"/>
    <cellStyle name="표준 5 3 2 2 2 2 2 3 3 2 5" xfId="27278"/>
    <cellStyle name="표준 5 3 2 2 2 2 2 3 3 2 6" xfId="35489"/>
    <cellStyle name="표준 5 3 2 2 2 2 2 3 3 2 7" xfId="43682"/>
    <cellStyle name="표준 5 3 2 2 2 2 2 3 3 3" xfId="8618"/>
    <cellStyle name="표준 5 3 2 2 2 2 2 3 3 3 2" xfId="29326"/>
    <cellStyle name="표준 5 3 2 2 2 2 2 3 3 3 3" xfId="37537"/>
    <cellStyle name="표준 5 3 2 2 2 2 2 3 3 3 4" xfId="45730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1"/>
    <cellStyle name="표준 5 3 2 2 2 2 2 3 3 9" xfId="41634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7"/>
    <cellStyle name="표준 5 3 2 2 2 2 2 3 4 2 2 4" xfId="48290"/>
    <cellStyle name="표준 5 3 2 2 2 2 2 3 4 2 3" xfId="19530"/>
    <cellStyle name="표준 5 3 2 2 2 2 2 3 4 2 4" xfId="23692"/>
    <cellStyle name="표준 5 3 2 2 2 2 2 3 4 2 5" xfId="27790"/>
    <cellStyle name="표준 5 3 2 2 2 2 2 3 4 2 6" xfId="36001"/>
    <cellStyle name="표준 5 3 2 2 2 2 2 3 4 2 7" xfId="44194"/>
    <cellStyle name="표준 5 3 2 2 2 2 2 3 4 3" xfId="9130"/>
    <cellStyle name="표준 5 3 2 2 2 2 2 3 4 3 2" xfId="29838"/>
    <cellStyle name="표준 5 3 2 2 2 2 2 3 4 3 3" xfId="38049"/>
    <cellStyle name="표준 5 3 2 2 2 2 2 3 4 3 4" xfId="46242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3"/>
    <cellStyle name="표준 5 3 2 2 2 2 2 3 4 9" xfId="42146"/>
    <cellStyle name="표준 5 3 2 2 2 2 2 3 5" xfId="9642"/>
    <cellStyle name="표준 5 3 2 2 2 2 2 3 5 2" xfId="13754"/>
    <cellStyle name="표준 5 3 2 2 2 2 2 3 5 2 2" xfId="30350"/>
    <cellStyle name="표준 5 3 2 2 2 2 2 3 5 2 3" xfId="38561"/>
    <cellStyle name="표준 5 3 2 2 2 2 2 3 5 2 4" xfId="46754"/>
    <cellStyle name="표준 5 3 2 2 2 2 2 3 5 3" xfId="17994"/>
    <cellStyle name="표준 5 3 2 2 2 2 2 3 5 4" xfId="22156"/>
    <cellStyle name="표준 5 3 2 2 2 2 2 3 5 5" xfId="26254"/>
    <cellStyle name="표준 5 3 2 2 2 2 2 3 5 6" xfId="34465"/>
    <cellStyle name="표준 5 3 2 2 2 2 2 3 5 7" xfId="42658"/>
    <cellStyle name="표준 5 3 2 2 2 2 2 3 6" xfId="7594"/>
    <cellStyle name="표준 5 3 2 2 2 2 2 3 6 2" xfId="28302"/>
    <cellStyle name="표준 5 3 2 2 2 2 2 3 6 3" xfId="36513"/>
    <cellStyle name="표준 5 3 2 2 2 2 2 3 6 4" xfId="44706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7"/>
    <cellStyle name="표준 5 3 2 2 2 2 2 4 2 2 4" xfId="47010"/>
    <cellStyle name="표준 5 3 2 2 2 2 2 4 2 3" xfId="18250"/>
    <cellStyle name="표준 5 3 2 2 2 2 2 4 2 4" xfId="22412"/>
    <cellStyle name="표준 5 3 2 2 2 2 2 4 2 5" xfId="26510"/>
    <cellStyle name="표준 5 3 2 2 2 2 2 4 2 6" xfId="34721"/>
    <cellStyle name="표준 5 3 2 2 2 2 2 4 2 7" xfId="42914"/>
    <cellStyle name="표준 5 3 2 2 2 2 2 4 3" xfId="7850"/>
    <cellStyle name="표준 5 3 2 2 2 2 2 4 3 2" xfId="28558"/>
    <cellStyle name="표준 5 3 2 2 2 2 2 4 3 3" xfId="36769"/>
    <cellStyle name="표준 5 3 2 2 2 2 2 4 3 4" xfId="44962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3"/>
    <cellStyle name="표준 5 3 2 2 2 2 2 4 9" xfId="40866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9"/>
    <cellStyle name="표준 5 3 2 2 2 2 2 5 2 2 4" xfId="47522"/>
    <cellStyle name="표준 5 3 2 2 2 2 2 5 2 3" xfId="18762"/>
    <cellStyle name="표준 5 3 2 2 2 2 2 5 2 4" xfId="22924"/>
    <cellStyle name="표준 5 3 2 2 2 2 2 5 2 5" xfId="27022"/>
    <cellStyle name="표준 5 3 2 2 2 2 2 5 2 6" xfId="35233"/>
    <cellStyle name="표준 5 3 2 2 2 2 2 5 2 7" xfId="43426"/>
    <cellStyle name="표준 5 3 2 2 2 2 2 5 3" xfId="8362"/>
    <cellStyle name="표준 5 3 2 2 2 2 2 5 3 2" xfId="29070"/>
    <cellStyle name="표준 5 3 2 2 2 2 2 5 3 3" xfId="37281"/>
    <cellStyle name="표준 5 3 2 2 2 2 2 5 3 4" xfId="45474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5"/>
    <cellStyle name="표준 5 3 2 2 2 2 2 5 9" xfId="41378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1"/>
    <cellStyle name="표준 5 3 2 2 2 2 2 6 2 2 4" xfId="48034"/>
    <cellStyle name="표준 5 3 2 2 2 2 2 6 2 3" xfId="19274"/>
    <cellStyle name="표준 5 3 2 2 2 2 2 6 2 4" xfId="23436"/>
    <cellStyle name="표준 5 3 2 2 2 2 2 6 2 5" xfId="27534"/>
    <cellStyle name="표준 5 3 2 2 2 2 2 6 2 6" xfId="35745"/>
    <cellStyle name="표준 5 3 2 2 2 2 2 6 2 7" xfId="43938"/>
    <cellStyle name="표준 5 3 2 2 2 2 2 6 3" xfId="8874"/>
    <cellStyle name="표준 5 3 2 2 2 2 2 6 3 2" xfId="29582"/>
    <cellStyle name="표준 5 3 2 2 2 2 2 6 3 3" xfId="37793"/>
    <cellStyle name="표준 5 3 2 2 2 2 2 6 3 4" xfId="45986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7"/>
    <cellStyle name="표준 5 3 2 2 2 2 2 6 9" xfId="41890"/>
    <cellStyle name="표준 5 3 2 2 2 2 2 7" xfId="9386"/>
    <cellStyle name="표준 5 3 2 2 2 2 2 7 2" xfId="13498"/>
    <cellStyle name="표준 5 3 2 2 2 2 2 7 2 2" xfId="30094"/>
    <cellStyle name="표준 5 3 2 2 2 2 2 7 2 3" xfId="38305"/>
    <cellStyle name="표준 5 3 2 2 2 2 2 7 2 4" xfId="46498"/>
    <cellStyle name="표준 5 3 2 2 2 2 2 7 3" xfId="17738"/>
    <cellStyle name="표준 5 3 2 2 2 2 2 7 4" xfId="21900"/>
    <cellStyle name="표준 5 3 2 2 2 2 2 7 5" xfId="25998"/>
    <cellStyle name="표준 5 3 2 2 2 2 2 7 6" xfId="34209"/>
    <cellStyle name="표준 5 3 2 2 2 2 2 7 7" xfId="42402"/>
    <cellStyle name="표준 5 3 2 2 2 2 2 8" xfId="7338"/>
    <cellStyle name="표준 5 3 2 2 2 2 2 8 2" xfId="28046"/>
    <cellStyle name="표준 5 3 2 2 2 2 2 8 3" xfId="36257"/>
    <cellStyle name="표준 5 3 2 2 2 2 2 8 4" xfId="44450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5"/>
    <cellStyle name="표준 5 3 2 2 2 2 3 13" xfId="40418"/>
    <cellStyle name="표준 5 3 2 2 2 2 3 2" xfId="802"/>
    <cellStyle name="표준 5 3 2 2 2 2 3 2 10" xfId="24270"/>
    <cellStyle name="표준 5 3 2 2 2 2 3 2 11" xfId="32481"/>
    <cellStyle name="표준 5 3 2 2 2 2 3 2 12" xfId="40674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7"/>
    <cellStyle name="표준 5 3 2 2 2 2 3 2 2 2 2 4" xfId="47330"/>
    <cellStyle name="표준 5 3 2 2 2 2 3 2 2 2 3" xfId="18570"/>
    <cellStyle name="표준 5 3 2 2 2 2 3 2 2 2 4" xfId="22732"/>
    <cellStyle name="표준 5 3 2 2 2 2 3 2 2 2 5" xfId="26830"/>
    <cellStyle name="표준 5 3 2 2 2 2 3 2 2 2 6" xfId="35041"/>
    <cellStyle name="표준 5 3 2 2 2 2 3 2 2 2 7" xfId="43234"/>
    <cellStyle name="표준 5 3 2 2 2 2 3 2 2 3" xfId="8170"/>
    <cellStyle name="표준 5 3 2 2 2 2 3 2 2 3 2" xfId="28878"/>
    <cellStyle name="표준 5 3 2 2 2 2 3 2 2 3 3" xfId="37089"/>
    <cellStyle name="표준 5 3 2 2 2 2 3 2 2 3 4" xfId="45282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3"/>
    <cellStyle name="표준 5 3 2 2 2 2 3 2 2 9" xfId="41186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9"/>
    <cellStyle name="표준 5 3 2 2 2 2 3 2 3 2 2 4" xfId="47842"/>
    <cellStyle name="표준 5 3 2 2 2 2 3 2 3 2 3" xfId="19082"/>
    <cellStyle name="표준 5 3 2 2 2 2 3 2 3 2 4" xfId="23244"/>
    <cellStyle name="표준 5 3 2 2 2 2 3 2 3 2 5" xfId="27342"/>
    <cellStyle name="표준 5 3 2 2 2 2 3 2 3 2 6" xfId="35553"/>
    <cellStyle name="표준 5 3 2 2 2 2 3 2 3 2 7" xfId="43746"/>
    <cellStyle name="표준 5 3 2 2 2 2 3 2 3 3" xfId="8682"/>
    <cellStyle name="표준 5 3 2 2 2 2 3 2 3 3 2" xfId="29390"/>
    <cellStyle name="표준 5 3 2 2 2 2 3 2 3 3 3" xfId="37601"/>
    <cellStyle name="표준 5 3 2 2 2 2 3 2 3 3 4" xfId="45794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5"/>
    <cellStyle name="표준 5 3 2 2 2 2 3 2 3 9" xfId="41698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1"/>
    <cellStyle name="표준 5 3 2 2 2 2 3 2 4 2 2 4" xfId="48354"/>
    <cellStyle name="표준 5 3 2 2 2 2 3 2 4 2 3" xfId="19594"/>
    <cellStyle name="표준 5 3 2 2 2 2 3 2 4 2 4" xfId="23756"/>
    <cellStyle name="표준 5 3 2 2 2 2 3 2 4 2 5" xfId="27854"/>
    <cellStyle name="표준 5 3 2 2 2 2 3 2 4 2 6" xfId="36065"/>
    <cellStyle name="표준 5 3 2 2 2 2 3 2 4 2 7" xfId="44258"/>
    <cellStyle name="표준 5 3 2 2 2 2 3 2 4 3" xfId="9194"/>
    <cellStyle name="표준 5 3 2 2 2 2 3 2 4 3 2" xfId="29902"/>
    <cellStyle name="표준 5 3 2 2 2 2 3 2 4 3 3" xfId="38113"/>
    <cellStyle name="표준 5 3 2 2 2 2 3 2 4 3 4" xfId="46306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7"/>
    <cellStyle name="표준 5 3 2 2 2 2 3 2 4 9" xfId="42210"/>
    <cellStyle name="표준 5 3 2 2 2 2 3 2 5" xfId="9706"/>
    <cellStyle name="표준 5 3 2 2 2 2 3 2 5 2" xfId="13818"/>
    <cellStyle name="표준 5 3 2 2 2 2 3 2 5 2 2" xfId="30414"/>
    <cellStyle name="표준 5 3 2 2 2 2 3 2 5 2 3" xfId="38625"/>
    <cellStyle name="표준 5 3 2 2 2 2 3 2 5 2 4" xfId="46818"/>
    <cellStyle name="표준 5 3 2 2 2 2 3 2 5 3" xfId="18058"/>
    <cellStyle name="표준 5 3 2 2 2 2 3 2 5 4" xfId="22220"/>
    <cellStyle name="표준 5 3 2 2 2 2 3 2 5 5" xfId="26318"/>
    <cellStyle name="표준 5 3 2 2 2 2 3 2 5 6" xfId="34529"/>
    <cellStyle name="표준 5 3 2 2 2 2 3 2 5 7" xfId="42722"/>
    <cellStyle name="표준 5 3 2 2 2 2 3 2 6" xfId="7658"/>
    <cellStyle name="표준 5 3 2 2 2 2 3 2 6 2" xfId="28366"/>
    <cellStyle name="표준 5 3 2 2 2 2 3 2 6 3" xfId="36577"/>
    <cellStyle name="표준 5 3 2 2 2 2 3 2 6 4" xfId="44770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1"/>
    <cellStyle name="표준 5 3 2 2 2 2 3 3 2 2 4" xfId="47074"/>
    <cellStyle name="표준 5 3 2 2 2 2 3 3 2 3" xfId="18314"/>
    <cellStyle name="표준 5 3 2 2 2 2 3 3 2 4" xfId="22476"/>
    <cellStyle name="표준 5 3 2 2 2 2 3 3 2 5" xfId="26574"/>
    <cellStyle name="표준 5 3 2 2 2 2 3 3 2 6" xfId="34785"/>
    <cellStyle name="표준 5 3 2 2 2 2 3 3 2 7" xfId="42978"/>
    <cellStyle name="표준 5 3 2 2 2 2 3 3 3" xfId="7914"/>
    <cellStyle name="표준 5 3 2 2 2 2 3 3 3 2" xfId="28622"/>
    <cellStyle name="표준 5 3 2 2 2 2 3 3 3 3" xfId="36833"/>
    <cellStyle name="표준 5 3 2 2 2 2 3 3 3 4" xfId="45026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7"/>
    <cellStyle name="표준 5 3 2 2 2 2 3 3 9" xfId="40930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3"/>
    <cellStyle name="표준 5 3 2 2 2 2 3 4 2 2 4" xfId="47586"/>
    <cellStyle name="표준 5 3 2 2 2 2 3 4 2 3" xfId="18826"/>
    <cellStyle name="표준 5 3 2 2 2 2 3 4 2 4" xfId="22988"/>
    <cellStyle name="표준 5 3 2 2 2 2 3 4 2 5" xfId="27086"/>
    <cellStyle name="표준 5 3 2 2 2 2 3 4 2 6" xfId="35297"/>
    <cellStyle name="표준 5 3 2 2 2 2 3 4 2 7" xfId="43490"/>
    <cellStyle name="표준 5 3 2 2 2 2 3 4 3" xfId="8426"/>
    <cellStyle name="표준 5 3 2 2 2 2 3 4 3 2" xfId="29134"/>
    <cellStyle name="표준 5 3 2 2 2 2 3 4 3 3" xfId="37345"/>
    <cellStyle name="표준 5 3 2 2 2 2 3 4 3 4" xfId="45538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9"/>
    <cellStyle name="표준 5 3 2 2 2 2 3 4 9" xfId="41442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5"/>
    <cellStyle name="표준 5 3 2 2 2 2 3 5 2 2 4" xfId="48098"/>
    <cellStyle name="표준 5 3 2 2 2 2 3 5 2 3" xfId="19338"/>
    <cellStyle name="표준 5 3 2 2 2 2 3 5 2 4" xfId="23500"/>
    <cellStyle name="표준 5 3 2 2 2 2 3 5 2 5" xfId="27598"/>
    <cellStyle name="표준 5 3 2 2 2 2 3 5 2 6" xfId="35809"/>
    <cellStyle name="표준 5 3 2 2 2 2 3 5 2 7" xfId="44002"/>
    <cellStyle name="표준 5 3 2 2 2 2 3 5 3" xfId="8938"/>
    <cellStyle name="표준 5 3 2 2 2 2 3 5 3 2" xfId="29646"/>
    <cellStyle name="표준 5 3 2 2 2 2 3 5 3 3" xfId="37857"/>
    <cellStyle name="표준 5 3 2 2 2 2 3 5 3 4" xfId="46050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1"/>
    <cellStyle name="표준 5 3 2 2 2 2 3 5 9" xfId="41954"/>
    <cellStyle name="표준 5 3 2 2 2 2 3 6" xfId="9450"/>
    <cellStyle name="표준 5 3 2 2 2 2 3 6 2" xfId="13562"/>
    <cellStyle name="표준 5 3 2 2 2 2 3 6 2 2" xfId="30158"/>
    <cellStyle name="표준 5 3 2 2 2 2 3 6 2 3" xfId="38369"/>
    <cellStyle name="표준 5 3 2 2 2 2 3 6 2 4" xfId="46562"/>
    <cellStyle name="표준 5 3 2 2 2 2 3 6 3" xfId="17802"/>
    <cellStyle name="표준 5 3 2 2 2 2 3 6 4" xfId="21964"/>
    <cellStyle name="표준 5 3 2 2 2 2 3 6 5" xfId="26062"/>
    <cellStyle name="표준 5 3 2 2 2 2 3 6 6" xfId="34273"/>
    <cellStyle name="표준 5 3 2 2 2 2 3 6 7" xfId="42466"/>
    <cellStyle name="표준 5 3 2 2 2 2 3 7" xfId="7402"/>
    <cellStyle name="표준 5 3 2 2 2 2 3 7 2" xfId="28110"/>
    <cellStyle name="표준 5 3 2 2 2 2 3 7 3" xfId="36321"/>
    <cellStyle name="표준 5 3 2 2 2 2 3 7 4" xfId="44514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3"/>
    <cellStyle name="표준 5 3 2 2 2 2 4 12" xfId="40546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9"/>
    <cellStyle name="표준 5 3 2 2 2 2 4 2 2 2 4" xfId="47202"/>
    <cellStyle name="표준 5 3 2 2 2 2 4 2 2 3" xfId="18442"/>
    <cellStyle name="표준 5 3 2 2 2 2 4 2 2 4" xfId="22604"/>
    <cellStyle name="표준 5 3 2 2 2 2 4 2 2 5" xfId="26702"/>
    <cellStyle name="표준 5 3 2 2 2 2 4 2 2 6" xfId="34913"/>
    <cellStyle name="표준 5 3 2 2 2 2 4 2 2 7" xfId="43106"/>
    <cellStyle name="표준 5 3 2 2 2 2 4 2 3" xfId="8042"/>
    <cellStyle name="표준 5 3 2 2 2 2 4 2 3 2" xfId="28750"/>
    <cellStyle name="표준 5 3 2 2 2 2 4 2 3 3" xfId="36961"/>
    <cellStyle name="표준 5 3 2 2 2 2 4 2 3 4" xfId="45154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5"/>
    <cellStyle name="표준 5 3 2 2 2 2 4 2 9" xfId="41058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1"/>
    <cellStyle name="표준 5 3 2 2 2 2 4 3 2 2 4" xfId="47714"/>
    <cellStyle name="표준 5 3 2 2 2 2 4 3 2 3" xfId="18954"/>
    <cellStyle name="표준 5 3 2 2 2 2 4 3 2 4" xfId="23116"/>
    <cellStyle name="표준 5 3 2 2 2 2 4 3 2 5" xfId="27214"/>
    <cellStyle name="표준 5 3 2 2 2 2 4 3 2 6" xfId="35425"/>
    <cellStyle name="표준 5 3 2 2 2 2 4 3 2 7" xfId="43618"/>
    <cellStyle name="표준 5 3 2 2 2 2 4 3 3" xfId="8554"/>
    <cellStyle name="표준 5 3 2 2 2 2 4 3 3 2" xfId="29262"/>
    <cellStyle name="표준 5 3 2 2 2 2 4 3 3 3" xfId="37473"/>
    <cellStyle name="표준 5 3 2 2 2 2 4 3 3 4" xfId="45666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7"/>
    <cellStyle name="표준 5 3 2 2 2 2 4 3 9" xfId="41570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3"/>
    <cellStyle name="표준 5 3 2 2 2 2 4 4 2 2 4" xfId="48226"/>
    <cellStyle name="표준 5 3 2 2 2 2 4 4 2 3" xfId="19466"/>
    <cellStyle name="표준 5 3 2 2 2 2 4 4 2 4" xfId="23628"/>
    <cellStyle name="표준 5 3 2 2 2 2 4 4 2 5" xfId="27726"/>
    <cellStyle name="표준 5 3 2 2 2 2 4 4 2 6" xfId="35937"/>
    <cellStyle name="표준 5 3 2 2 2 2 4 4 2 7" xfId="44130"/>
    <cellStyle name="표준 5 3 2 2 2 2 4 4 3" xfId="9066"/>
    <cellStyle name="표준 5 3 2 2 2 2 4 4 3 2" xfId="29774"/>
    <cellStyle name="표준 5 3 2 2 2 2 4 4 3 3" xfId="37985"/>
    <cellStyle name="표준 5 3 2 2 2 2 4 4 3 4" xfId="46178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9"/>
    <cellStyle name="표준 5 3 2 2 2 2 4 4 9" xfId="42082"/>
    <cellStyle name="표준 5 3 2 2 2 2 4 5" xfId="9578"/>
    <cellStyle name="표준 5 3 2 2 2 2 4 5 2" xfId="13690"/>
    <cellStyle name="표준 5 3 2 2 2 2 4 5 2 2" xfId="30286"/>
    <cellStyle name="표준 5 3 2 2 2 2 4 5 2 3" xfId="38497"/>
    <cellStyle name="표준 5 3 2 2 2 2 4 5 2 4" xfId="46690"/>
    <cellStyle name="표준 5 3 2 2 2 2 4 5 3" xfId="17930"/>
    <cellStyle name="표준 5 3 2 2 2 2 4 5 4" xfId="22092"/>
    <cellStyle name="표준 5 3 2 2 2 2 4 5 5" xfId="26190"/>
    <cellStyle name="표준 5 3 2 2 2 2 4 5 6" xfId="34401"/>
    <cellStyle name="표준 5 3 2 2 2 2 4 5 7" xfId="42594"/>
    <cellStyle name="표준 5 3 2 2 2 2 4 6" xfId="7530"/>
    <cellStyle name="표준 5 3 2 2 2 2 4 6 2" xfId="28238"/>
    <cellStyle name="표준 5 3 2 2 2 2 4 6 3" xfId="36449"/>
    <cellStyle name="표준 5 3 2 2 2 2 4 6 4" xfId="44642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3"/>
    <cellStyle name="표준 5 3 2 2 2 2 5 2 2 4" xfId="46946"/>
    <cellStyle name="표준 5 3 2 2 2 2 5 2 3" xfId="18186"/>
    <cellStyle name="표준 5 3 2 2 2 2 5 2 4" xfId="22348"/>
    <cellStyle name="표준 5 3 2 2 2 2 5 2 5" xfId="26446"/>
    <cellStyle name="표준 5 3 2 2 2 2 5 2 6" xfId="34657"/>
    <cellStyle name="표준 5 3 2 2 2 2 5 2 7" xfId="42850"/>
    <cellStyle name="표준 5 3 2 2 2 2 5 3" xfId="7786"/>
    <cellStyle name="표준 5 3 2 2 2 2 5 3 2" xfId="28494"/>
    <cellStyle name="표준 5 3 2 2 2 2 5 3 3" xfId="36705"/>
    <cellStyle name="표준 5 3 2 2 2 2 5 3 4" xfId="44898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9"/>
    <cellStyle name="표준 5 3 2 2 2 2 5 9" xfId="40802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5"/>
    <cellStyle name="표준 5 3 2 2 2 2 6 2 2 4" xfId="47458"/>
    <cellStyle name="표준 5 3 2 2 2 2 6 2 3" xfId="18698"/>
    <cellStyle name="표준 5 3 2 2 2 2 6 2 4" xfId="22860"/>
    <cellStyle name="표준 5 3 2 2 2 2 6 2 5" xfId="26958"/>
    <cellStyle name="표준 5 3 2 2 2 2 6 2 6" xfId="35169"/>
    <cellStyle name="표준 5 3 2 2 2 2 6 2 7" xfId="43362"/>
    <cellStyle name="표준 5 3 2 2 2 2 6 3" xfId="8298"/>
    <cellStyle name="표준 5 3 2 2 2 2 6 3 2" xfId="29006"/>
    <cellStyle name="표준 5 3 2 2 2 2 6 3 3" xfId="37217"/>
    <cellStyle name="표준 5 3 2 2 2 2 6 3 4" xfId="45410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1"/>
    <cellStyle name="표준 5 3 2 2 2 2 6 9" xfId="41314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7"/>
    <cellStyle name="표준 5 3 2 2 2 2 7 2 2 4" xfId="47970"/>
    <cellStyle name="표준 5 3 2 2 2 2 7 2 3" xfId="19210"/>
    <cellStyle name="표준 5 3 2 2 2 2 7 2 4" xfId="23372"/>
    <cellStyle name="표준 5 3 2 2 2 2 7 2 5" xfId="27470"/>
    <cellStyle name="표준 5 3 2 2 2 2 7 2 6" xfId="35681"/>
    <cellStyle name="표준 5 3 2 2 2 2 7 2 7" xfId="43874"/>
    <cellStyle name="표준 5 3 2 2 2 2 7 3" xfId="8810"/>
    <cellStyle name="표준 5 3 2 2 2 2 7 3 2" xfId="29518"/>
    <cellStyle name="표준 5 3 2 2 2 2 7 3 3" xfId="37729"/>
    <cellStyle name="표준 5 3 2 2 2 2 7 3 4" xfId="45922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3"/>
    <cellStyle name="표준 5 3 2 2 2 2 7 9" xfId="41826"/>
    <cellStyle name="표준 5 3 2 2 2 2 8" xfId="7047"/>
    <cellStyle name="표준 5 3 2 2 2 2 8 2" xfId="9322"/>
    <cellStyle name="표준 5 3 2 2 2 2 8 2 2" xfId="30030"/>
    <cellStyle name="표준 5 3 2 2 2 2 8 2 3" xfId="38241"/>
    <cellStyle name="표준 5 3 2 2 2 2 8 2 4" xfId="46434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5"/>
    <cellStyle name="표준 5 3 2 2 2 2 8 8" xfId="42338"/>
    <cellStyle name="표준 5 3 2 2 2 2 9" xfId="7133"/>
    <cellStyle name="표준 5 3 2 2 2 2 9 2" xfId="27982"/>
    <cellStyle name="표준 5 3 2 2 2 2 9 3" xfId="36193"/>
    <cellStyle name="표준 5 3 2 2 2 2 9 4" xfId="44386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9"/>
    <cellStyle name="표준 5 3 2 2 2 3 14" xfId="40322"/>
    <cellStyle name="표준 5 3 2 2 2 3 2" xfId="578"/>
    <cellStyle name="표준 5 3 2 2 2 3 2 10" xfId="19948"/>
    <cellStyle name="표준 5 3 2 2 2 3 2 11" xfId="24046"/>
    <cellStyle name="표준 5 3 2 2 2 3 2 12" xfId="32257"/>
    <cellStyle name="표준 5 3 2 2 2 3 2 13" xfId="40450"/>
    <cellStyle name="표준 5 3 2 2 2 3 2 2" xfId="834"/>
    <cellStyle name="표준 5 3 2 2 2 3 2 2 10" xfId="24302"/>
    <cellStyle name="표준 5 3 2 2 2 3 2 2 11" xfId="32513"/>
    <cellStyle name="표준 5 3 2 2 2 3 2 2 12" xfId="40706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9"/>
    <cellStyle name="표준 5 3 2 2 2 3 2 2 2 2 2 4" xfId="47362"/>
    <cellStyle name="표준 5 3 2 2 2 3 2 2 2 2 3" xfId="18602"/>
    <cellStyle name="표준 5 3 2 2 2 3 2 2 2 2 4" xfId="22764"/>
    <cellStyle name="표준 5 3 2 2 2 3 2 2 2 2 5" xfId="26862"/>
    <cellStyle name="표준 5 3 2 2 2 3 2 2 2 2 6" xfId="35073"/>
    <cellStyle name="표준 5 3 2 2 2 3 2 2 2 2 7" xfId="43266"/>
    <cellStyle name="표준 5 3 2 2 2 3 2 2 2 3" xfId="8202"/>
    <cellStyle name="표준 5 3 2 2 2 3 2 2 2 3 2" xfId="28910"/>
    <cellStyle name="표준 5 3 2 2 2 3 2 2 2 3 3" xfId="37121"/>
    <cellStyle name="표준 5 3 2 2 2 3 2 2 2 3 4" xfId="45314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5"/>
    <cellStyle name="표준 5 3 2 2 2 3 2 2 2 9" xfId="41218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1"/>
    <cellStyle name="표준 5 3 2 2 2 3 2 2 3 2 2 4" xfId="47874"/>
    <cellStyle name="표준 5 3 2 2 2 3 2 2 3 2 3" xfId="19114"/>
    <cellStyle name="표준 5 3 2 2 2 3 2 2 3 2 4" xfId="23276"/>
    <cellStyle name="표준 5 3 2 2 2 3 2 2 3 2 5" xfId="27374"/>
    <cellStyle name="표준 5 3 2 2 2 3 2 2 3 2 6" xfId="35585"/>
    <cellStyle name="표준 5 3 2 2 2 3 2 2 3 2 7" xfId="43778"/>
    <cellStyle name="표준 5 3 2 2 2 3 2 2 3 3" xfId="8714"/>
    <cellStyle name="표준 5 3 2 2 2 3 2 2 3 3 2" xfId="29422"/>
    <cellStyle name="표준 5 3 2 2 2 3 2 2 3 3 3" xfId="37633"/>
    <cellStyle name="표준 5 3 2 2 2 3 2 2 3 3 4" xfId="45826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7"/>
    <cellStyle name="표준 5 3 2 2 2 3 2 2 3 9" xfId="41730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3"/>
    <cellStyle name="표준 5 3 2 2 2 3 2 2 4 2 2 4" xfId="48386"/>
    <cellStyle name="표준 5 3 2 2 2 3 2 2 4 2 3" xfId="19626"/>
    <cellStyle name="표준 5 3 2 2 2 3 2 2 4 2 4" xfId="23788"/>
    <cellStyle name="표준 5 3 2 2 2 3 2 2 4 2 5" xfId="27886"/>
    <cellStyle name="표준 5 3 2 2 2 3 2 2 4 2 6" xfId="36097"/>
    <cellStyle name="표준 5 3 2 2 2 3 2 2 4 2 7" xfId="44290"/>
    <cellStyle name="표준 5 3 2 2 2 3 2 2 4 3" xfId="9226"/>
    <cellStyle name="표준 5 3 2 2 2 3 2 2 4 3 2" xfId="29934"/>
    <cellStyle name="표준 5 3 2 2 2 3 2 2 4 3 3" xfId="38145"/>
    <cellStyle name="표준 5 3 2 2 2 3 2 2 4 3 4" xfId="46338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9"/>
    <cellStyle name="표준 5 3 2 2 2 3 2 2 4 9" xfId="42242"/>
    <cellStyle name="표준 5 3 2 2 2 3 2 2 5" xfId="9738"/>
    <cellStyle name="표준 5 3 2 2 2 3 2 2 5 2" xfId="13850"/>
    <cellStyle name="표준 5 3 2 2 2 3 2 2 5 2 2" xfId="30446"/>
    <cellStyle name="표준 5 3 2 2 2 3 2 2 5 2 3" xfId="38657"/>
    <cellStyle name="표준 5 3 2 2 2 3 2 2 5 2 4" xfId="46850"/>
    <cellStyle name="표준 5 3 2 2 2 3 2 2 5 3" xfId="18090"/>
    <cellStyle name="표준 5 3 2 2 2 3 2 2 5 4" xfId="22252"/>
    <cellStyle name="표준 5 3 2 2 2 3 2 2 5 5" xfId="26350"/>
    <cellStyle name="표준 5 3 2 2 2 3 2 2 5 6" xfId="34561"/>
    <cellStyle name="표준 5 3 2 2 2 3 2 2 5 7" xfId="42754"/>
    <cellStyle name="표준 5 3 2 2 2 3 2 2 6" xfId="7690"/>
    <cellStyle name="표준 5 3 2 2 2 3 2 2 6 2" xfId="28398"/>
    <cellStyle name="표준 5 3 2 2 2 3 2 2 6 3" xfId="36609"/>
    <cellStyle name="표준 5 3 2 2 2 3 2 2 6 4" xfId="44802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3"/>
    <cellStyle name="표준 5 3 2 2 2 3 2 3 2 2 4" xfId="47106"/>
    <cellStyle name="표준 5 3 2 2 2 3 2 3 2 3" xfId="18346"/>
    <cellStyle name="표준 5 3 2 2 2 3 2 3 2 4" xfId="22508"/>
    <cellStyle name="표준 5 3 2 2 2 3 2 3 2 5" xfId="26606"/>
    <cellStyle name="표준 5 3 2 2 2 3 2 3 2 6" xfId="34817"/>
    <cellStyle name="표준 5 3 2 2 2 3 2 3 2 7" xfId="43010"/>
    <cellStyle name="표준 5 3 2 2 2 3 2 3 3" xfId="7946"/>
    <cellStyle name="표준 5 3 2 2 2 3 2 3 3 2" xfId="28654"/>
    <cellStyle name="표준 5 3 2 2 2 3 2 3 3 3" xfId="36865"/>
    <cellStyle name="표준 5 3 2 2 2 3 2 3 3 4" xfId="45058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9"/>
    <cellStyle name="표준 5 3 2 2 2 3 2 3 9" xfId="40962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5"/>
    <cellStyle name="표준 5 3 2 2 2 3 2 4 2 2 4" xfId="47618"/>
    <cellStyle name="표준 5 3 2 2 2 3 2 4 2 3" xfId="18858"/>
    <cellStyle name="표준 5 3 2 2 2 3 2 4 2 4" xfId="23020"/>
    <cellStyle name="표준 5 3 2 2 2 3 2 4 2 5" xfId="27118"/>
    <cellStyle name="표준 5 3 2 2 2 3 2 4 2 6" xfId="35329"/>
    <cellStyle name="표준 5 3 2 2 2 3 2 4 2 7" xfId="43522"/>
    <cellStyle name="표준 5 3 2 2 2 3 2 4 3" xfId="8458"/>
    <cellStyle name="표준 5 3 2 2 2 3 2 4 3 2" xfId="29166"/>
    <cellStyle name="표준 5 3 2 2 2 3 2 4 3 3" xfId="37377"/>
    <cellStyle name="표준 5 3 2 2 2 3 2 4 3 4" xfId="45570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1"/>
    <cellStyle name="표준 5 3 2 2 2 3 2 4 9" xfId="41474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7"/>
    <cellStyle name="표준 5 3 2 2 2 3 2 5 2 2 4" xfId="48130"/>
    <cellStyle name="표준 5 3 2 2 2 3 2 5 2 3" xfId="19370"/>
    <cellStyle name="표준 5 3 2 2 2 3 2 5 2 4" xfId="23532"/>
    <cellStyle name="표준 5 3 2 2 2 3 2 5 2 5" xfId="27630"/>
    <cellStyle name="표준 5 3 2 2 2 3 2 5 2 6" xfId="35841"/>
    <cellStyle name="표준 5 3 2 2 2 3 2 5 2 7" xfId="44034"/>
    <cellStyle name="표준 5 3 2 2 2 3 2 5 3" xfId="8970"/>
    <cellStyle name="표준 5 3 2 2 2 3 2 5 3 2" xfId="29678"/>
    <cellStyle name="표준 5 3 2 2 2 3 2 5 3 3" xfId="37889"/>
    <cellStyle name="표준 5 3 2 2 2 3 2 5 3 4" xfId="46082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3"/>
    <cellStyle name="표준 5 3 2 2 2 3 2 5 9" xfId="41986"/>
    <cellStyle name="표준 5 3 2 2 2 3 2 6" xfId="9482"/>
    <cellStyle name="표준 5 3 2 2 2 3 2 6 2" xfId="13594"/>
    <cellStyle name="표준 5 3 2 2 2 3 2 6 2 2" xfId="30190"/>
    <cellStyle name="표준 5 3 2 2 2 3 2 6 2 3" xfId="38401"/>
    <cellStyle name="표준 5 3 2 2 2 3 2 6 2 4" xfId="46594"/>
    <cellStyle name="표준 5 3 2 2 2 3 2 6 3" xfId="17834"/>
    <cellStyle name="표준 5 3 2 2 2 3 2 6 4" xfId="21996"/>
    <cellStyle name="표준 5 3 2 2 2 3 2 6 5" xfId="26094"/>
    <cellStyle name="표준 5 3 2 2 2 3 2 6 6" xfId="34305"/>
    <cellStyle name="표준 5 3 2 2 2 3 2 6 7" xfId="42498"/>
    <cellStyle name="표준 5 3 2 2 2 3 2 7" xfId="7434"/>
    <cellStyle name="표준 5 3 2 2 2 3 2 7 2" xfId="28142"/>
    <cellStyle name="표준 5 3 2 2 2 3 2 7 3" xfId="36353"/>
    <cellStyle name="표준 5 3 2 2 2 3 2 7 4" xfId="44546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5"/>
    <cellStyle name="표준 5 3 2 2 2 3 3 12" xfId="40578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1"/>
    <cellStyle name="표준 5 3 2 2 2 3 3 2 2 2 4" xfId="47234"/>
    <cellStyle name="표준 5 3 2 2 2 3 3 2 2 3" xfId="18474"/>
    <cellStyle name="표준 5 3 2 2 2 3 3 2 2 4" xfId="22636"/>
    <cellStyle name="표준 5 3 2 2 2 3 3 2 2 5" xfId="26734"/>
    <cellStyle name="표준 5 3 2 2 2 3 3 2 2 6" xfId="34945"/>
    <cellStyle name="표준 5 3 2 2 2 3 3 2 2 7" xfId="43138"/>
    <cellStyle name="표준 5 3 2 2 2 3 3 2 3" xfId="8074"/>
    <cellStyle name="표준 5 3 2 2 2 3 3 2 3 2" xfId="28782"/>
    <cellStyle name="표준 5 3 2 2 2 3 3 2 3 3" xfId="36993"/>
    <cellStyle name="표준 5 3 2 2 2 3 3 2 3 4" xfId="45186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7"/>
    <cellStyle name="표준 5 3 2 2 2 3 3 2 9" xfId="41090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3"/>
    <cellStyle name="표준 5 3 2 2 2 3 3 3 2 2 4" xfId="47746"/>
    <cellStyle name="표준 5 3 2 2 2 3 3 3 2 3" xfId="18986"/>
    <cellStyle name="표준 5 3 2 2 2 3 3 3 2 4" xfId="23148"/>
    <cellStyle name="표준 5 3 2 2 2 3 3 3 2 5" xfId="27246"/>
    <cellStyle name="표준 5 3 2 2 2 3 3 3 2 6" xfId="35457"/>
    <cellStyle name="표준 5 3 2 2 2 3 3 3 2 7" xfId="43650"/>
    <cellStyle name="표준 5 3 2 2 2 3 3 3 3" xfId="8586"/>
    <cellStyle name="표준 5 3 2 2 2 3 3 3 3 2" xfId="29294"/>
    <cellStyle name="표준 5 3 2 2 2 3 3 3 3 3" xfId="37505"/>
    <cellStyle name="표준 5 3 2 2 2 3 3 3 3 4" xfId="45698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9"/>
    <cellStyle name="표준 5 3 2 2 2 3 3 3 9" xfId="41602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5"/>
    <cellStyle name="표준 5 3 2 2 2 3 3 4 2 2 4" xfId="48258"/>
    <cellStyle name="표준 5 3 2 2 2 3 3 4 2 3" xfId="19498"/>
    <cellStyle name="표준 5 3 2 2 2 3 3 4 2 4" xfId="23660"/>
    <cellStyle name="표준 5 3 2 2 2 3 3 4 2 5" xfId="27758"/>
    <cellStyle name="표준 5 3 2 2 2 3 3 4 2 6" xfId="35969"/>
    <cellStyle name="표준 5 3 2 2 2 3 3 4 2 7" xfId="44162"/>
    <cellStyle name="표준 5 3 2 2 2 3 3 4 3" xfId="9098"/>
    <cellStyle name="표준 5 3 2 2 2 3 3 4 3 2" xfId="29806"/>
    <cellStyle name="표준 5 3 2 2 2 3 3 4 3 3" xfId="38017"/>
    <cellStyle name="표준 5 3 2 2 2 3 3 4 3 4" xfId="46210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1"/>
    <cellStyle name="표준 5 3 2 2 2 3 3 4 9" xfId="42114"/>
    <cellStyle name="표준 5 3 2 2 2 3 3 5" xfId="9610"/>
    <cellStyle name="표준 5 3 2 2 2 3 3 5 2" xfId="13722"/>
    <cellStyle name="표준 5 3 2 2 2 3 3 5 2 2" xfId="30318"/>
    <cellStyle name="표준 5 3 2 2 2 3 3 5 2 3" xfId="38529"/>
    <cellStyle name="표준 5 3 2 2 2 3 3 5 2 4" xfId="46722"/>
    <cellStyle name="표준 5 3 2 2 2 3 3 5 3" xfId="17962"/>
    <cellStyle name="표준 5 3 2 2 2 3 3 5 4" xfId="22124"/>
    <cellStyle name="표준 5 3 2 2 2 3 3 5 5" xfId="26222"/>
    <cellStyle name="표준 5 3 2 2 2 3 3 5 6" xfId="34433"/>
    <cellStyle name="표준 5 3 2 2 2 3 3 5 7" xfId="42626"/>
    <cellStyle name="표준 5 3 2 2 2 3 3 6" xfId="7562"/>
    <cellStyle name="표준 5 3 2 2 2 3 3 6 2" xfId="28270"/>
    <cellStyle name="표준 5 3 2 2 2 3 3 6 3" xfId="36481"/>
    <cellStyle name="표준 5 3 2 2 2 3 3 6 4" xfId="44674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5"/>
    <cellStyle name="표준 5 3 2 2 2 3 4 2 2 4" xfId="46978"/>
    <cellStyle name="표준 5 3 2 2 2 3 4 2 3" xfId="18218"/>
    <cellStyle name="표준 5 3 2 2 2 3 4 2 4" xfId="22380"/>
    <cellStyle name="표준 5 3 2 2 2 3 4 2 5" xfId="26478"/>
    <cellStyle name="표준 5 3 2 2 2 3 4 2 6" xfId="34689"/>
    <cellStyle name="표준 5 3 2 2 2 3 4 2 7" xfId="42882"/>
    <cellStyle name="표준 5 3 2 2 2 3 4 3" xfId="7818"/>
    <cellStyle name="표준 5 3 2 2 2 3 4 3 2" xfId="28526"/>
    <cellStyle name="표준 5 3 2 2 2 3 4 3 3" xfId="36737"/>
    <cellStyle name="표준 5 3 2 2 2 3 4 3 4" xfId="44930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1"/>
    <cellStyle name="표준 5 3 2 2 2 3 4 9" xfId="40834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7"/>
    <cellStyle name="표준 5 3 2 2 2 3 5 2 2 4" xfId="47490"/>
    <cellStyle name="표준 5 3 2 2 2 3 5 2 3" xfId="18730"/>
    <cellStyle name="표준 5 3 2 2 2 3 5 2 4" xfId="22892"/>
    <cellStyle name="표준 5 3 2 2 2 3 5 2 5" xfId="26990"/>
    <cellStyle name="표준 5 3 2 2 2 3 5 2 6" xfId="35201"/>
    <cellStyle name="표준 5 3 2 2 2 3 5 2 7" xfId="43394"/>
    <cellStyle name="표준 5 3 2 2 2 3 5 3" xfId="8330"/>
    <cellStyle name="표준 5 3 2 2 2 3 5 3 2" xfId="29038"/>
    <cellStyle name="표준 5 3 2 2 2 3 5 3 3" xfId="37249"/>
    <cellStyle name="표준 5 3 2 2 2 3 5 3 4" xfId="45442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3"/>
    <cellStyle name="표준 5 3 2 2 2 3 5 9" xfId="41346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9"/>
    <cellStyle name="표준 5 3 2 2 2 3 6 2 2 4" xfId="48002"/>
    <cellStyle name="표준 5 3 2 2 2 3 6 2 3" xfId="19242"/>
    <cellStyle name="표준 5 3 2 2 2 3 6 2 4" xfId="23404"/>
    <cellStyle name="표준 5 3 2 2 2 3 6 2 5" xfId="27502"/>
    <cellStyle name="표준 5 3 2 2 2 3 6 2 6" xfId="35713"/>
    <cellStyle name="표준 5 3 2 2 2 3 6 2 7" xfId="43906"/>
    <cellStyle name="표준 5 3 2 2 2 3 6 3" xfId="8842"/>
    <cellStyle name="표준 5 3 2 2 2 3 6 3 2" xfId="29550"/>
    <cellStyle name="표준 5 3 2 2 2 3 6 3 3" xfId="37761"/>
    <cellStyle name="표준 5 3 2 2 2 3 6 3 4" xfId="45954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5"/>
    <cellStyle name="표준 5 3 2 2 2 3 6 9" xfId="41858"/>
    <cellStyle name="표준 5 3 2 2 2 3 7" xfId="9354"/>
    <cellStyle name="표준 5 3 2 2 2 3 7 2" xfId="13466"/>
    <cellStyle name="표준 5 3 2 2 2 3 7 2 2" xfId="30062"/>
    <cellStyle name="표준 5 3 2 2 2 3 7 2 3" xfId="38273"/>
    <cellStyle name="표준 5 3 2 2 2 3 7 2 4" xfId="46466"/>
    <cellStyle name="표준 5 3 2 2 2 3 7 3" xfId="17706"/>
    <cellStyle name="표준 5 3 2 2 2 3 7 4" xfId="21868"/>
    <cellStyle name="표준 5 3 2 2 2 3 7 5" xfId="25966"/>
    <cellStyle name="표준 5 3 2 2 2 3 7 6" xfId="34177"/>
    <cellStyle name="표준 5 3 2 2 2 3 7 7" xfId="42370"/>
    <cellStyle name="표준 5 3 2 2 2 3 8" xfId="7306"/>
    <cellStyle name="표준 5 3 2 2 2 3 8 2" xfId="28014"/>
    <cellStyle name="표준 5 3 2 2 2 3 8 3" xfId="36225"/>
    <cellStyle name="표준 5 3 2 2 2 3 8 4" xfId="44418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3"/>
    <cellStyle name="표준 5 3 2 2 2 4 13" xfId="40386"/>
    <cellStyle name="표준 5 3 2 2 2 4 2" xfId="770"/>
    <cellStyle name="표준 5 3 2 2 2 4 2 10" xfId="24238"/>
    <cellStyle name="표준 5 3 2 2 2 4 2 11" xfId="32449"/>
    <cellStyle name="표준 5 3 2 2 2 4 2 12" xfId="40642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5"/>
    <cellStyle name="표준 5 3 2 2 2 4 2 2 2 2 4" xfId="47298"/>
    <cellStyle name="표준 5 3 2 2 2 4 2 2 2 3" xfId="18538"/>
    <cellStyle name="표준 5 3 2 2 2 4 2 2 2 4" xfId="22700"/>
    <cellStyle name="표준 5 3 2 2 2 4 2 2 2 5" xfId="26798"/>
    <cellStyle name="표준 5 3 2 2 2 4 2 2 2 6" xfId="35009"/>
    <cellStyle name="표준 5 3 2 2 2 4 2 2 2 7" xfId="43202"/>
    <cellStyle name="표준 5 3 2 2 2 4 2 2 3" xfId="8138"/>
    <cellStyle name="표준 5 3 2 2 2 4 2 2 3 2" xfId="28846"/>
    <cellStyle name="표준 5 3 2 2 2 4 2 2 3 3" xfId="37057"/>
    <cellStyle name="표준 5 3 2 2 2 4 2 2 3 4" xfId="45250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1"/>
    <cellStyle name="표준 5 3 2 2 2 4 2 2 9" xfId="41154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7"/>
    <cellStyle name="표준 5 3 2 2 2 4 2 3 2 2 4" xfId="47810"/>
    <cellStyle name="표준 5 3 2 2 2 4 2 3 2 3" xfId="19050"/>
    <cellStyle name="표준 5 3 2 2 2 4 2 3 2 4" xfId="23212"/>
    <cellStyle name="표준 5 3 2 2 2 4 2 3 2 5" xfId="27310"/>
    <cellStyle name="표준 5 3 2 2 2 4 2 3 2 6" xfId="35521"/>
    <cellStyle name="표준 5 3 2 2 2 4 2 3 2 7" xfId="43714"/>
    <cellStyle name="표준 5 3 2 2 2 4 2 3 3" xfId="8650"/>
    <cellStyle name="표준 5 3 2 2 2 4 2 3 3 2" xfId="29358"/>
    <cellStyle name="표준 5 3 2 2 2 4 2 3 3 3" xfId="37569"/>
    <cellStyle name="표준 5 3 2 2 2 4 2 3 3 4" xfId="45762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3"/>
    <cellStyle name="표준 5 3 2 2 2 4 2 3 9" xfId="41666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9"/>
    <cellStyle name="표준 5 3 2 2 2 4 2 4 2 2 4" xfId="48322"/>
    <cellStyle name="표준 5 3 2 2 2 4 2 4 2 3" xfId="19562"/>
    <cellStyle name="표준 5 3 2 2 2 4 2 4 2 4" xfId="23724"/>
    <cellStyle name="표준 5 3 2 2 2 4 2 4 2 5" xfId="27822"/>
    <cellStyle name="표준 5 3 2 2 2 4 2 4 2 6" xfId="36033"/>
    <cellStyle name="표준 5 3 2 2 2 4 2 4 2 7" xfId="44226"/>
    <cellStyle name="표준 5 3 2 2 2 4 2 4 3" xfId="9162"/>
    <cellStyle name="표준 5 3 2 2 2 4 2 4 3 2" xfId="29870"/>
    <cellStyle name="표준 5 3 2 2 2 4 2 4 3 3" xfId="38081"/>
    <cellStyle name="표준 5 3 2 2 2 4 2 4 3 4" xfId="46274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5"/>
    <cellStyle name="표준 5 3 2 2 2 4 2 4 9" xfId="42178"/>
    <cellStyle name="표준 5 3 2 2 2 4 2 5" xfId="9674"/>
    <cellStyle name="표준 5 3 2 2 2 4 2 5 2" xfId="13786"/>
    <cellStyle name="표준 5 3 2 2 2 4 2 5 2 2" xfId="30382"/>
    <cellStyle name="표준 5 3 2 2 2 4 2 5 2 3" xfId="38593"/>
    <cellStyle name="표준 5 3 2 2 2 4 2 5 2 4" xfId="46786"/>
    <cellStyle name="표준 5 3 2 2 2 4 2 5 3" xfId="18026"/>
    <cellStyle name="표준 5 3 2 2 2 4 2 5 4" xfId="22188"/>
    <cellStyle name="표준 5 3 2 2 2 4 2 5 5" xfId="26286"/>
    <cellStyle name="표준 5 3 2 2 2 4 2 5 6" xfId="34497"/>
    <cellStyle name="표준 5 3 2 2 2 4 2 5 7" xfId="42690"/>
    <cellStyle name="표준 5 3 2 2 2 4 2 6" xfId="7626"/>
    <cellStyle name="표준 5 3 2 2 2 4 2 6 2" xfId="28334"/>
    <cellStyle name="표준 5 3 2 2 2 4 2 6 3" xfId="36545"/>
    <cellStyle name="표준 5 3 2 2 2 4 2 6 4" xfId="44738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9"/>
    <cellStyle name="표준 5 3 2 2 2 4 3 2 2 4" xfId="47042"/>
    <cellStyle name="표준 5 3 2 2 2 4 3 2 3" xfId="18282"/>
    <cellStyle name="표준 5 3 2 2 2 4 3 2 4" xfId="22444"/>
    <cellStyle name="표준 5 3 2 2 2 4 3 2 5" xfId="26542"/>
    <cellStyle name="표준 5 3 2 2 2 4 3 2 6" xfId="34753"/>
    <cellStyle name="표준 5 3 2 2 2 4 3 2 7" xfId="42946"/>
    <cellStyle name="표준 5 3 2 2 2 4 3 3" xfId="7882"/>
    <cellStyle name="표준 5 3 2 2 2 4 3 3 2" xfId="28590"/>
    <cellStyle name="표준 5 3 2 2 2 4 3 3 3" xfId="36801"/>
    <cellStyle name="표준 5 3 2 2 2 4 3 3 4" xfId="44994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5"/>
    <cellStyle name="표준 5 3 2 2 2 4 3 9" xfId="40898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1"/>
    <cellStyle name="표준 5 3 2 2 2 4 4 2 2 4" xfId="47554"/>
    <cellStyle name="표준 5 3 2 2 2 4 4 2 3" xfId="18794"/>
    <cellStyle name="표준 5 3 2 2 2 4 4 2 4" xfId="22956"/>
    <cellStyle name="표준 5 3 2 2 2 4 4 2 5" xfId="27054"/>
    <cellStyle name="표준 5 3 2 2 2 4 4 2 6" xfId="35265"/>
    <cellStyle name="표준 5 3 2 2 2 4 4 2 7" xfId="43458"/>
    <cellStyle name="표준 5 3 2 2 2 4 4 3" xfId="8394"/>
    <cellStyle name="표준 5 3 2 2 2 4 4 3 2" xfId="29102"/>
    <cellStyle name="표준 5 3 2 2 2 4 4 3 3" xfId="37313"/>
    <cellStyle name="표준 5 3 2 2 2 4 4 3 4" xfId="45506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7"/>
    <cellStyle name="표준 5 3 2 2 2 4 4 9" xfId="41410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3"/>
    <cellStyle name="표준 5 3 2 2 2 4 5 2 2 4" xfId="48066"/>
    <cellStyle name="표준 5 3 2 2 2 4 5 2 3" xfId="19306"/>
    <cellStyle name="표준 5 3 2 2 2 4 5 2 4" xfId="23468"/>
    <cellStyle name="표준 5 3 2 2 2 4 5 2 5" xfId="27566"/>
    <cellStyle name="표준 5 3 2 2 2 4 5 2 6" xfId="35777"/>
    <cellStyle name="표준 5 3 2 2 2 4 5 2 7" xfId="43970"/>
    <cellStyle name="표준 5 3 2 2 2 4 5 3" xfId="8906"/>
    <cellStyle name="표준 5 3 2 2 2 4 5 3 2" xfId="29614"/>
    <cellStyle name="표준 5 3 2 2 2 4 5 3 3" xfId="37825"/>
    <cellStyle name="표준 5 3 2 2 2 4 5 3 4" xfId="46018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9"/>
    <cellStyle name="표준 5 3 2 2 2 4 5 9" xfId="41922"/>
    <cellStyle name="표준 5 3 2 2 2 4 6" xfId="9418"/>
    <cellStyle name="표준 5 3 2 2 2 4 6 2" xfId="13530"/>
    <cellStyle name="표준 5 3 2 2 2 4 6 2 2" xfId="30126"/>
    <cellStyle name="표준 5 3 2 2 2 4 6 2 3" xfId="38337"/>
    <cellStyle name="표준 5 3 2 2 2 4 6 2 4" xfId="46530"/>
    <cellStyle name="표준 5 3 2 2 2 4 6 3" xfId="17770"/>
    <cellStyle name="표준 5 3 2 2 2 4 6 4" xfId="21932"/>
    <cellStyle name="표준 5 3 2 2 2 4 6 5" xfId="26030"/>
    <cellStyle name="표준 5 3 2 2 2 4 6 6" xfId="34241"/>
    <cellStyle name="표준 5 3 2 2 2 4 6 7" xfId="42434"/>
    <cellStyle name="표준 5 3 2 2 2 4 7" xfId="7370"/>
    <cellStyle name="표준 5 3 2 2 2 4 7 2" xfId="28078"/>
    <cellStyle name="표준 5 3 2 2 2 4 7 3" xfId="36289"/>
    <cellStyle name="표준 5 3 2 2 2 4 7 4" xfId="44482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1"/>
    <cellStyle name="표준 5 3 2 2 2 5 12" xfId="40514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7"/>
    <cellStyle name="표준 5 3 2 2 2 5 2 2 2 4" xfId="47170"/>
    <cellStyle name="표준 5 3 2 2 2 5 2 2 3" xfId="18410"/>
    <cellStyle name="표준 5 3 2 2 2 5 2 2 4" xfId="22572"/>
    <cellStyle name="표준 5 3 2 2 2 5 2 2 5" xfId="26670"/>
    <cellStyle name="표준 5 3 2 2 2 5 2 2 6" xfId="34881"/>
    <cellStyle name="표준 5 3 2 2 2 5 2 2 7" xfId="43074"/>
    <cellStyle name="표준 5 3 2 2 2 5 2 3" xfId="8010"/>
    <cellStyle name="표준 5 3 2 2 2 5 2 3 2" xfId="28718"/>
    <cellStyle name="표준 5 3 2 2 2 5 2 3 3" xfId="36929"/>
    <cellStyle name="표준 5 3 2 2 2 5 2 3 4" xfId="45122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3"/>
    <cellStyle name="표준 5 3 2 2 2 5 2 9" xfId="41026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9"/>
    <cellStyle name="표준 5 3 2 2 2 5 3 2 2 4" xfId="47682"/>
    <cellStyle name="표준 5 3 2 2 2 5 3 2 3" xfId="18922"/>
    <cellStyle name="표준 5 3 2 2 2 5 3 2 4" xfId="23084"/>
    <cellStyle name="표준 5 3 2 2 2 5 3 2 5" xfId="27182"/>
    <cellStyle name="표준 5 3 2 2 2 5 3 2 6" xfId="35393"/>
    <cellStyle name="표준 5 3 2 2 2 5 3 2 7" xfId="43586"/>
    <cellStyle name="표준 5 3 2 2 2 5 3 3" xfId="8522"/>
    <cellStyle name="표준 5 3 2 2 2 5 3 3 2" xfId="29230"/>
    <cellStyle name="표준 5 3 2 2 2 5 3 3 3" xfId="37441"/>
    <cellStyle name="표준 5 3 2 2 2 5 3 3 4" xfId="45634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5"/>
    <cellStyle name="표준 5 3 2 2 2 5 3 9" xfId="41538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1"/>
    <cellStyle name="표준 5 3 2 2 2 5 4 2 2 4" xfId="48194"/>
    <cellStyle name="표준 5 3 2 2 2 5 4 2 3" xfId="19434"/>
    <cellStyle name="표준 5 3 2 2 2 5 4 2 4" xfId="23596"/>
    <cellStyle name="표준 5 3 2 2 2 5 4 2 5" xfId="27694"/>
    <cellStyle name="표준 5 3 2 2 2 5 4 2 6" xfId="35905"/>
    <cellStyle name="표준 5 3 2 2 2 5 4 2 7" xfId="44098"/>
    <cellStyle name="표준 5 3 2 2 2 5 4 3" xfId="9034"/>
    <cellStyle name="표준 5 3 2 2 2 5 4 3 2" xfId="29742"/>
    <cellStyle name="표준 5 3 2 2 2 5 4 3 3" xfId="37953"/>
    <cellStyle name="표준 5 3 2 2 2 5 4 3 4" xfId="46146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7"/>
    <cellStyle name="표준 5 3 2 2 2 5 4 9" xfId="42050"/>
    <cellStyle name="표준 5 3 2 2 2 5 5" xfId="9546"/>
    <cellStyle name="표준 5 3 2 2 2 5 5 2" xfId="13658"/>
    <cellStyle name="표준 5 3 2 2 2 5 5 2 2" xfId="30254"/>
    <cellStyle name="표준 5 3 2 2 2 5 5 2 3" xfId="38465"/>
    <cellStyle name="표준 5 3 2 2 2 5 5 2 4" xfId="46658"/>
    <cellStyle name="표준 5 3 2 2 2 5 5 3" xfId="17898"/>
    <cellStyle name="표준 5 3 2 2 2 5 5 4" xfId="22060"/>
    <cellStyle name="표준 5 3 2 2 2 5 5 5" xfId="26158"/>
    <cellStyle name="표준 5 3 2 2 2 5 5 6" xfId="34369"/>
    <cellStyle name="표준 5 3 2 2 2 5 5 7" xfId="42562"/>
    <cellStyle name="표준 5 3 2 2 2 5 6" xfId="7498"/>
    <cellStyle name="표준 5 3 2 2 2 5 6 2" xfId="28206"/>
    <cellStyle name="표준 5 3 2 2 2 5 6 3" xfId="36417"/>
    <cellStyle name="표준 5 3 2 2 2 5 6 4" xfId="44610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1"/>
    <cellStyle name="표준 5 3 2 2 2 6 2 2 4" xfId="46914"/>
    <cellStyle name="표준 5 3 2 2 2 6 2 3" xfId="18154"/>
    <cellStyle name="표준 5 3 2 2 2 6 2 4" xfId="22316"/>
    <cellStyle name="표준 5 3 2 2 2 6 2 5" xfId="26414"/>
    <cellStyle name="표준 5 3 2 2 2 6 2 6" xfId="34625"/>
    <cellStyle name="표준 5 3 2 2 2 6 2 7" xfId="42818"/>
    <cellStyle name="표준 5 3 2 2 2 6 3" xfId="7754"/>
    <cellStyle name="표준 5 3 2 2 2 6 3 2" xfId="28462"/>
    <cellStyle name="표준 5 3 2 2 2 6 3 3" xfId="36673"/>
    <cellStyle name="표준 5 3 2 2 2 6 3 4" xfId="44866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7"/>
    <cellStyle name="표준 5 3 2 2 2 6 9" xfId="40770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3"/>
    <cellStyle name="표준 5 3 2 2 2 7 2 2 4" xfId="47426"/>
    <cellStyle name="표준 5 3 2 2 2 7 2 3" xfId="18666"/>
    <cellStyle name="표준 5 3 2 2 2 7 2 4" xfId="22828"/>
    <cellStyle name="표준 5 3 2 2 2 7 2 5" xfId="26926"/>
    <cellStyle name="표준 5 3 2 2 2 7 2 6" xfId="35137"/>
    <cellStyle name="표준 5 3 2 2 2 7 2 7" xfId="43330"/>
    <cellStyle name="표준 5 3 2 2 2 7 3" xfId="8266"/>
    <cellStyle name="표준 5 3 2 2 2 7 3 2" xfId="28974"/>
    <cellStyle name="표준 5 3 2 2 2 7 3 3" xfId="37185"/>
    <cellStyle name="표준 5 3 2 2 2 7 3 4" xfId="45378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9"/>
    <cellStyle name="표준 5 3 2 2 2 7 9" xfId="41282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5"/>
    <cellStyle name="표준 5 3 2 2 2 8 2 2 4" xfId="47938"/>
    <cellStyle name="표준 5 3 2 2 2 8 2 3" xfId="19178"/>
    <cellStyle name="표준 5 3 2 2 2 8 2 4" xfId="23340"/>
    <cellStyle name="표준 5 3 2 2 2 8 2 5" xfId="27438"/>
    <cellStyle name="표준 5 3 2 2 2 8 2 6" xfId="35649"/>
    <cellStyle name="표준 5 3 2 2 2 8 2 7" xfId="43842"/>
    <cellStyle name="표준 5 3 2 2 2 8 3" xfId="8778"/>
    <cellStyle name="표준 5 3 2 2 2 8 3 2" xfId="29486"/>
    <cellStyle name="표준 5 3 2 2 2 8 3 3" xfId="37697"/>
    <cellStyle name="표준 5 3 2 2 2 8 3 4" xfId="45890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1"/>
    <cellStyle name="표준 5 3 2 2 2 8 9" xfId="41794"/>
    <cellStyle name="표준 5 3 2 2 2 9" xfId="6979"/>
    <cellStyle name="표준 5 3 2 2 2 9 2" xfId="9290"/>
    <cellStyle name="표준 5 3 2 2 2 9 2 2" xfId="29998"/>
    <cellStyle name="표준 5 3 2 2 2 9 2 3" xfId="38209"/>
    <cellStyle name="표준 5 3 2 2 2 9 2 4" xfId="46402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3"/>
    <cellStyle name="표준 5 3 2 2 2 9 8" xfId="42306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1"/>
    <cellStyle name="표준 5 3 2 2 3 18" xfId="40274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5"/>
    <cellStyle name="표준 5 3 2 2 3 2 16" xfId="40338"/>
    <cellStyle name="표준 5 3 2 2 3 2 2" xfId="594"/>
    <cellStyle name="표준 5 3 2 2 3 2 2 10" xfId="19964"/>
    <cellStyle name="표준 5 3 2 2 3 2 2 11" xfId="24062"/>
    <cellStyle name="표준 5 3 2 2 3 2 2 12" xfId="32273"/>
    <cellStyle name="표준 5 3 2 2 3 2 2 13" xfId="40466"/>
    <cellStyle name="표준 5 3 2 2 3 2 2 2" xfId="850"/>
    <cellStyle name="표준 5 3 2 2 3 2 2 2 10" xfId="24318"/>
    <cellStyle name="표준 5 3 2 2 3 2 2 2 11" xfId="32529"/>
    <cellStyle name="표준 5 3 2 2 3 2 2 2 12" xfId="40722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5"/>
    <cellStyle name="표준 5 3 2 2 3 2 2 2 2 2 2 4" xfId="47378"/>
    <cellStyle name="표준 5 3 2 2 3 2 2 2 2 2 3" xfId="18618"/>
    <cellStyle name="표준 5 3 2 2 3 2 2 2 2 2 4" xfId="22780"/>
    <cellStyle name="표준 5 3 2 2 3 2 2 2 2 2 5" xfId="26878"/>
    <cellStyle name="표준 5 3 2 2 3 2 2 2 2 2 6" xfId="35089"/>
    <cellStyle name="표준 5 3 2 2 3 2 2 2 2 2 7" xfId="43282"/>
    <cellStyle name="표준 5 3 2 2 3 2 2 2 2 3" xfId="8218"/>
    <cellStyle name="표준 5 3 2 2 3 2 2 2 2 3 2" xfId="28926"/>
    <cellStyle name="표준 5 3 2 2 3 2 2 2 2 3 3" xfId="37137"/>
    <cellStyle name="표준 5 3 2 2 3 2 2 2 2 3 4" xfId="45330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1"/>
    <cellStyle name="표준 5 3 2 2 3 2 2 2 2 9" xfId="41234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7"/>
    <cellStyle name="표준 5 3 2 2 3 2 2 2 3 2 2 4" xfId="47890"/>
    <cellStyle name="표준 5 3 2 2 3 2 2 2 3 2 3" xfId="19130"/>
    <cellStyle name="표준 5 3 2 2 3 2 2 2 3 2 4" xfId="23292"/>
    <cellStyle name="표준 5 3 2 2 3 2 2 2 3 2 5" xfId="27390"/>
    <cellStyle name="표준 5 3 2 2 3 2 2 2 3 2 6" xfId="35601"/>
    <cellStyle name="표준 5 3 2 2 3 2 2 2 3 2 7" xfId="43794"/>
    <cellStyle name="표준 5 3 2 2 3 2 2 2 3 3" xfId="8730"/>
    <cellStyle name="표준 5 3 2 2 3 2 2 2 3 3 2" xfId="29438"/>
    <cellStyle name="표준 5 3 2 2 3 2 2 2 3 3 3" xfId="37649"/>
    <cellStyle name="표준 5 3 2 2 3 2 2 2 3 3 4" xfId="45842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3"/>
    <cellStyle name="표준 5 3 2 2 3 2 2 2 3 9" xfId="41746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9"/>
    <cellStyle name="표준 5 3 2 2 3 2 2 2 4 2 2 4" xfId="48402"/>
    <cellStyle name="표준 5 3 2 2 3 2 2 2 4 2 3" xfId="19642"/>
    <cellStyle name="표준 5 3 2 2 3 2 2 2 4 2 4" xfId="23804"/>
    <cellStyle name="표준 5 3 2 2 3 2 2 2 4 2 5" xfId="27902"/>
    <cellStyle name="표준 5 3 2 2 3 2 2 2 4 2 6" xfId="36113"/>
    <cellStyle name="표준 5 3 2 2 3 2 2 2 4 2 7" xfId="44306"/>
    <cellStyle name="표준 5 3 2 2 3 2 2 2 4 3" xfId="9242"/>
    <cellStyle name="표준 5 3 2 2 3 2 2 2 4 3 2" xfId="29950"/>
    <cellStyle name="표준 5 3 2 2 3 2 2 2 4 3 3" xfId="38161"/>
    <cellStyle name="표준 5 3 2 2 3 2 2 2 4 3 4" xfId="46354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5"/>
    <cellStyle name="표준 5 3 2 2 3 2 2 2 4 9" xfId="42258"/>
    <cellStyle name="표준 5 3 2 2 3 2 2 2 5" xfId="9754"/>
    <cellStyle name="표준 5 3 2 2 3 2 2 2 5 2" xfId="13866"/>
    <cellStyle name="표준 5 3 2 2 3 2 2 2 5 2 2" xfId="30462"/>
    <cellStyle name="표준 5 3 2 2 3 2 2 2 5 2 3" xfId="38673"/>
    <cellStyle name="표준 5 3 2 2 3 2 2 2 5 2 4" xfId="46866"/>
    <cellStyle name="표준 5 3 2 2 3 2 2 2 5 3" xfId="18106"/>
    <cellStyle name="표준 5 3 2 2 3 2 2 2 5 4" xfId="22268"/>
    <cellStyle name="표준 5 3 2 2 3 2 2 2 5 5" xfId="26366"/>
    <cellStyle name="표준 5 3 2 2 3 2 2 2 5 6" xfId="34577"/>
    <cellStyle name="표준 5 3 2 2 3 2 2 2 5 7" xfId="42770"/>
    <cellStyle name="표준 5 3 2 2 3 2 2 2 6" xfId="7706"/>
    <cellStyle name="표준 5 3 2 2 3 2 2 2 6 2" xfId="28414"/>
    <cellStyle name="표준 5 3 2 2 3 2 2 2 6 3" xfId="36625"/>
    <cellStyle name="표준 5 3 2 2 3 2 2 2 6 4" xfId="44818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9"/>
    <cellStyle name="표준 5 3 2 2 3 2 2 3 2 2 4" xfId="47122"/>
    <cellStyle name="표준 5 3 2 2 3 2 2 3 2 3" xfId="18362"/>
    <cellStyle name="표준 5 3 2 2 3 2 2 3 2 4" xfId="22524"/>
    <cellStyle name="표준 5 3 2 2 3 2 2 3 2 5" xfId="26622"/>
    <cellStyle name="표준 5 3 2 2 3 2 2 3 2 6" xfId="34833"/>
    <cellStyle name="표준 5 3 2 2 3 2 2 3 2 7" xfId="43026"/>
    <cellStyle name="표준 5 3 2 2 3 2 2 3 3" xfId="7962"/>
    <cellStyle name="표준 5 3 2 2 3 2 2 3 3 2" xfId="28670"/>
    <cellStyle name="표준 5 3 2 2 3 2 2 3 3 3" xfId="36881"/>
    <cellStyle name="표준 5 3 2 2 3 2 2 3 3 4" xfId="45074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5"/>
    <cellStyle name="표준 5 3 2 2 3 2 2 3 9" xfId="40978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1"/>
    <cellStyle name="표준 5 3 2 2 3 2 2 4 2 2 4" xfId="47634"/>
    <cellStyle name="표준 5 3 2 2 3 2 2 4 2 3" xfId="18874"/>
    <cellStyle name="표준 5 3 2 2 3 2 2 4 2 4" xfId="23036"/>
    <cellStyle name="표준 5 3 2 2 3 2 2 4 2 5" xfId="27134"/>
    <cellStyle name="표준 5 3 2 2 3 2 2 4 2 6" xfId="35345"/>
    <cellStyle name="표준 5 3 2 2 3 2 2 4 2 7" xfId="43538"/>
    <cellStyle name="표준 5 3 2 2 3 2 2 4 3" xfId="8474"/>
    <cellStyle name="표준 5 3 2 2 3 2 2 4 3 2" xfId="29182"/>
    <cellStyle name="표준 5 3 2 2 3 2 2 4 3 3" xfId="37393"/>
    <cellStyle name="표준 5 3 2 2 3 2 2 4 3 4" xfId="45586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7"/>
    <cellStyle name="표준 5 3 2 2 3 2 2 4 9" xfId="41490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3"/>
    <cellStyle name="표준 5 3 2 2 3 2 2 5 2 2 4" xfId="48146"/>
    <cellStyle name="표준 5 3 2 2 3 2 2 5 2 3" xfId="19386"/>
    <cellStyle name="표준 5 3 2 2 3 2 2 5 2 4" xfId="23548"/>
    <cellStyle name="표준 5 3 2 2 3 2 2 5 2 5" xfId="27646"/>
    <cellStyle name="표준 5 3 2 2 3 2 2 5 2 6" xfId="35857"/>
    <cellStyle name="표준 5 3 2 2 3 2 2 5 2 7" xfId="44050"/>
    <cellStyle name="표준 5 3 2 2 3 2 2 5 3" xfId="8986"/>
    <cellStyle name="표준 5 3 2 2 3 2 2 5 3 2" xfId="29694"/>
    <cellStyle name="표준 5 3 2 2 3 2 2 5 3 3" xfId="37905"/>
    <cellStyle name="표준 5 3 2 2 3 2 2 5 3 4" xfId="46098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9"/>
    <cellStyle name="표준 5 3 2 2 3 2 2 5 9" xfId="42002"/>
    <cellStyle name="표준 5 3 2 2 3 2 2 6" xfId="9498"/>
    <cellStyle name="표준 5 3 2 2 3 2 2 6 2" xfId="13610"/>
    <cellStyle name="표준 5 3 2 2 3 2 2 6 2 2" xfId="30206"/>
    <cellStyle name="표준 5 3 2 2 3 2 2 6 2 3" xfId="38417"/>
    <cellStyle name="표준 5 3 2 2 3 2 2 6 2 4" xfId="46610"/>
    <cellStyle name="표준 5 3 2 2 3 2 2 6 3" xfId="17850"/>
    <cellStyle name="표준 5 3 2 2 3 2 2 6 4" xfId="22012"/>
    <cellStyle name="표준 5 3 2 2 3 2 2 6 5" xfId="26110"/>
    <cellStyle name="표준 5 3 2 2 3 2 2 6 6" xfId="34321"/>
    <cellStyle name="표준 5 3 2 2 3 2 2 6 7" xfId="42514"/>
    <cellStyle name="표준 5 3 2 2 3 2 2 7" xfId="7450"/>
    <cellStyle name="표준 5 3 2 2 3 2 2 7 2" xfId="28158"/>
    <cellStyle name="표준 5 3 2 2 3 2 2 7 3" xfId="36369"/>
    <cellStyle name="표준 5 3 2 2 3 2 2 7 4" xfId="44562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1"/>
    <cellStyle name="표준 5 3 2 2 3 2 3 12" xfId="40594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7"/>
    <cellStyle name="표준 5 3 2 2 3 2 3 2 2 2 4" xfId="47250"/>
    <cellStyle name="표준 5 3 2 2 3 2 3 2 2 3" xfId="18490"/>
    <cellStyle name="표준 5 3 2 2 3 2 3 2 2 4" xfId="22652"/>
    <cellStyle name="표준 5 3 2 2 3 2 3 2 2 5" xfId="26750"/>
    <cellStyle name="표준 5 3 2 2 3 2 3 2 2 6" xfId="34961"/>
    <cellStyle name="표준 5 3 2 2 3 2 3 2 2 7" xfId="43154"/>
    <cellStyle name="표준 5 3 2 2 3 2 3 2 3" xfId="8090"/>
    <cellStyle name="표준 5 3 2 2 3 2 3 2 3 2" xfId="28798"/>
    <cellStyle name="표준 5 3 2 2 3 2 3 2 3 3" xfId="37009"/>
    <cellStyle name="표준 5 3 2 2 3 2 3 2 3 4" xfId="45202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3"/>
    <cellStyle name="표준 5 3 2 2 3 2 3 2 9" xfId="41106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9"/>
    <cellStyle name="표준 5 3 2 2 3 2 3 3 2 2 4" xfId="47762"/>
    <cellStyle name="표준 5 3 2 2 3 2 3 3 2 3" xfId="19002"/>
    <cellStyle name="표준 5 3 2 2 3 2 3 3 2 4" xfId="23164"/>
    <cellStyle name="표준 5 3 2 2 3 2 3 3 2 5" xfId="27262"/>
    <cellStyle name="표준 5 3 2 2 3 2 3 3 2 6" xfId="35473"/>
    <cellStyle name="표준 5 3 2 2 3 2 3 3 2 7" xfId="43666"/>
    <cellStyle name="표준 5 3 2 2 3 2 3 3 3" xfId="8602"/>
    <cellStyle name="표준 5 3 2 2 3 2 3 3 3 2" xfId="29310"/>
    <cellStyle name="표준 5 3 2 2 3 2 3 3 3 3" xfId="37521"/>
    <cellStyle name="표준 5 3 2 2 3 2 3 3 3 4" xfId="45714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5"/>
    <cellStyle name="표준 5 3 2 2 3 2 3 3 9" xfId="41618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1"/>
    <cellStyle name="표준 5 3 2 2 3 2 3 4 2 2 4" xfId="48274"/>
    <cellStyle name="표준 5 3 2 2 3 2 3 4 2 3" xfId="19514"/>
    <cellStyle name="표준 5 3 2 2 3 2 3 4 2 4" xfId="23676"/>
    <cellStyle name="표준 5 3 2 2 3 2 3 4 2 5" xfId="27774"/>
    <cellStyle name="표준 5 3 2 2 3 2 3 4 2 6" xfId="35985"/>
    <cellStyle name="표준 5 3 2 2 3 2 3 4 2 7" xfId="44178"/>
    <cellStyle name="표준 5 3 2 2 3 2 3 4 3" xfId="9114"/>
    <cellStyle name="표준 5 3 2 2 3 2 3 4 3 2" xfId="29822"/>
    <cellStyle name="표준 5 3 2 2 3 2 3 4 3 3" xfId="38033"/>
    <cellStyle name="표준 5 3 2 2 3 2 3 4 3 4" xfId="46226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7"/>
    <cellStyle name="표준 5 3 2 2 3 2 3 4 9" xfId="42130"/>
    <cellStyle name="표준 5 3 2 2 3 2 3 5" xfId="9626"/>
    <cellStyle name="표준 5 3 2 2 3 2 3 5 2" xfId="13738"/>
    <cellStyle name="표준 5 3 2 2 3 2 3 5 2 2" xfId="30334"/>
    <cellStyle name="표준 5 3 2 2 3 2 3 5 2 3" xfId="38545"/>
    <cellStyle name="표준 5 3 2 2 3 2 3 5 2 4" xfId="46738"/>
    <cellStyle name="표준 5 3 2 2 3 2 3 5 3" xfId="17978"/>
    <cellStyle name="표준 5 3 2 2 3 2 3 5 4" xfId="22140"/>
    <cellStyle name="표준 5 3 2 2 3 2 3 5 5" xfId="26238"/>
    <cellStyle name="표준 5 3 2 2 3 2 3 5 6" xfId="34449"/>
    <cellStyle name="표준 5 3 2 2 3 2 3 5 7" xfId="42642"/>
    <cellStyle name="표준 5 3 2 2 3 2 3 6" xfId="7578"/>
    <cellStyle name="표준 5 3 2 2 3 2 3 6 2" xfId="28286"/>
    <cellStyle name="표준 5 3 2 2 3 2 3 6 3" xfId="36497"/>
    <cellStyle name="표준 5 3 2 2 3 2 3 6 4" xfId="44690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1"/>
    <cellStyle name="표준 5 3 2 2 3 2 4 2 2 4" xfId="46994"/>
    <cellStyle name="표준 5 3 2 2 3 2 4 2 3" xfId="18234"/>
    <cellStyle name="표준 5 3 2 2 3 2 4 2 4" xfId="22396"/>
    <cellStyle name="표준 5 3 2 2 3 2 4 2 5" xfId="26494"/>
    <cellStyle name="표준 5 3 2 2 3 2 4 2 6" xfId="34705"/>
    <cellStyle name="표준 5 3 2 2 3 2 4 2 7" xfId="42898"/>
    <cellStyle name="표준 5 3 2 2 3 2 4 3" xfId="7834"/>
    <cellStyle name="표준 5 3 2 2 3 2 4 3 2" xfId="28542"/>
    <cellStyle name="표준 5 3 2 2 3 2 4 3 3" xfId="36753"/>
    <cellStyle name="표준 5 3 2 2 3 2 4 3 4" xfId="44946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7"/>
    <cellStyle name="표준 5 3 2 2 3 2 4 9" xfId="40850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3"/>
    <cellStyle name="표준 5 3 2 2 3 2 5 2 2 4" xfId="47506"/>
    <cellStyle name="표준 5 3 2 2 3 2 5 2 3" xfId="18746"/>
    <cellStyle name="표준 5 3 2 2 3 2 5 2 4" xfId="22908"/>
    <cellStyle name="표준 5 3 2 2 3 2 5 2 5" xfId="27006"/>
    <cellStyle name="표준 5 3 2 2 3 2 5 2 6" xfId="35217"/>
    <cellStyle name="표준 5 3 2 2 3 2 5 2 7" xfId="43410"/>
    <cellStyle name="표준 5 3 2 2 3 2 5 3" xfId="8346"/>
    <cellStyle name="표준 5 3 2 2 3 2 5 3 2" xfId="29054"/>
    <cellStyle name="표준 5 3 2 2 3 2 5 3 3" xfId="37265"/>
    <cellStyle name="표준 5 3 2 2 3 2 5 3 4" xfId="45458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9"/>
    <cellStyle name="표준 5 3 2 2 3 2 5 9" xfId="41362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5"/>
    <cellStyle name="표준 5 3 2 2 3 2 6 2 2 4" xfId="48018"/>
    <cellStyle name="표준 5 3 2 2 3 2 6 2 3" xfId="19258"/>
    <cellStyle name="표준 5 3 2 2 3 2 6 2 4" xfId="23420"/>
    <cellStyle name="표준 5 3 2 2 3 2 6 2 5" xfId="27518"/>
    <cellStyle name="표준 5 3 2 2 3 2 6 2 6" xfId="35729"/>
    <cellStyle name="표준 5 3 2 2 3 2 6 2 7" xfId="43922"/>
    <cellStyle name="표준 5 3 2 2 3 2 6 3" xfId="8858"/>
    <cellStyle name="표준 5 3 2 2 3 2 6 3 2" xfId="29566"/>
    <cellStyle name="표준 5 3 2 2 3 2 6 3 3" xfId="37777"/>
    <cellStyle name="표준 5 3 2 2 3 2 6 3 4" xfId="45970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1"/>
    <cellStyle name="표준 5 3 2 2 3 2 6 9" xfId="41874"/>
    <cellStyle name="표준 5 3 2 2 3 2 7" xfId="7063"/>
    <cellStyle name="표준 5 3 2 2 3 2 7 2" xfId="9370"/>
    <cellStyle name="표준 5 3 2 2 3 2 7 2 2" xfId="30078"/>
    <cellStyle name="표준 5 3 2 2 3 2 7 2 3" xfId="38289"/>
    <cellStyle name="표준 5 3 2 2 3 2 7 2 4" xfId="46482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3"/>
    <cellStyle name="표준 5 3 2 2 3 2 7 8" xfId="42386"/>
    <cellStyle name="표준 5 3 2 2 3 2 8" xfId="7117"/>
    <cellStyle name="표준 5 3 2 2 3 2 8 2" xfId="28030"/>
    <cellStyle name="표준 5 3 2 2 3 2 8 3" xfId="36241"/>
    <cellStyle name="표준 5 3 2 2 3 2 8 4" xfId="44434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9"/>
    <cellStyle name="표준 5 3 2 2 3 3 13" xfId="40402"/>
    <cellStyle name="표준 5 3 2 2 3 3 2" xfId="786"/>
    <cellStyle name="표준 5 3 2 2 3 3 2 10" xfId="24254"/>
    <cellStyle name="표준 5 3 2 2 3 3 2 11" xfId="32465"/>
    <cellStyle name="표준 5 3 2 2 3 3 2 12" xfId="40658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1"/>
    <cellStyle name="표준 5 3 2 2 3 3 2 2 2 2 4" xfId="47314"/>
    <cellStyle name="표준 5 3 2 2 3 3 2 2 2 3" xfId="18554"/>
    <cellStyle name="표준 5 3 2 2 3 3 2 2 2 4" xfId="22716"/>
    <cellStyle name="표준 5 3 2 2 3 3 2 2 2 5" xfId="26814"/>
    <cellStyle name="표준 5 3 2 2 3 3 2 2 2 6" xfId="35025"/>
    <cellStyle name="표준 5 3 2 2 3 3 2 2 2 7" xfId="43218"/>
    <cellStyle name="표준 5 3 2 2 3 3 2 2 3" xfId="8154"/>
    <cellStyle name="표준 5 3 2 2 3 3 2 2 3 2" xfId="28862"/>
    <cellStyle name="표준 5 3 2 2 3 3 2 2 3 3" xfId="37073"/>
    <cellStyle name="표준 5 3 2 2 3 3 2 2 3 4" xfId="45266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7"/>
    <cellStyle name="표준 5 3 2 2 3 3 2 2 9" xfId="41170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3"/>
    <cellStyle name="표준 5 3 2 2 3 3 2 3 2 2 4" xfId="47826"/>
    <cellStyle name="표준 5 3 2 2 3 3 2 3 2 3" xfId="19066"/>
    <cellStyle name="표준 5 3 2 2 3 3 2 3 2 4" xfId="23228"/>
    <cellStyle name="표준 5 3 2 2 3 3 2 3 2 5" xfId="27326"/>
    <cellStyle name="표준 5 3 2 2 3 3 2 3 2 6" xfId="35537"/>
    <cellStyle name="표준 5 3 2 2 3 3 2 3 2 7" xfId="43730"/>
    <cellStyle name="표준 5 3 2 2 3 3 2 3 3" xfId="8666"/>
    <cellStyle name="표준 5 3 2 2 3 3 2 3 3 2" xfId="29374"/>
    <cellStyle name="표준 5 3 2 2 3 3 2 3 3 3" xfId="37585"/>
    <cellStyle name="표준 5 3 2 2 3 3 2 3 3 4" xfId="45778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9"/>
    <cellStyle name="표준 5 3 2 2 3 3 2 3 9" xfId="41682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5"/>
    <cellStyle name="표준 5 3 2 2 3 3 2 4 2 2 4" xfId="48338"/>
    <cellStyle name="표준 5 3 2 2 3 3 2 4 2 3" xfId="19578"/>
    <cellStyle name="표준 5 3 2 2 3 3 2 4 2 4" xfId="23740"/>
    <cellStyle name="표준 5 3 2 2 3 3 2 4 2 5" xfId="27838"/>
    <cellStyle name="표준 5 3 2 2 3 3 2 4 2 6" xfId="36049"/>
    <cellStyle name="표준 5 3 2 2 3 3 2 4 2 7" xfId="44242"/>
    <cellStyle name="표준 5 3 2 2 3 3 2 4 3" xfId="9178"/>
    <cellStyle name="표준 5 3 2 2 3 3 2 4 3 2" xfId="29886"/>
    <cellStyle name="표준 5 3 2 2 3 3 2 4 3 3" xfId="38097"/>
    <cellStyle name="표준 5 3 2 2 3 3 2 4 3 4" xfId="46290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1"/>
    <cellStyle name="표준 5 3 2 2 3 3 2 4 9" xfId="42194"/>
    <cellStyle name="표준 5 3 2 2 3 3 2 5" xfId="9690"/>
    <cellStyle name="표준 5 3 2 2 3 3 2 5 2" xfId="13802"/>
    <cellStyle name="표준 5 3 2 2 3 3 2 5 2 2" xfId="30398"/>
    <cellStyle name="표준 5 3 2 2 3 3 2 5 2 3" xfId="38609"/>
    <cellStyle name="표준 5 3 2 2 3 3 2 5 2 4" xfId="46802"/>
    <cellStyle name="표준 5 3 2 2 3 3 2 5 3" xfId="18042"/>
    <cellStyle name="표준 5 3 2 2 3 3 2 5 4" xfId="22204"/>
    <cellStyle name="표준 5 3 2 2 3 3 2 5 5" xfId="26302"/>
    <cellStyle name="표준 5 3 2 2 3 3 2 5 6" xfId="34513"/>
    <cellStyle name="표준 5 3 2 2 3 3 2 5 7" xfId="42706"/>
    <cellStyle name="표준 5 3 2 2 3 3 2 6" xfId="7642"/>
    <cellStyle name="표준 5 3 2 2 3 3 2 6 2" xfId="28350"/>
    <cellStyle name="표준 5 3 2 2 3 3 2 6 3" xfId="36561"/>
    <cellStyle name="표준 5 3 2 2 3 3 2 6 4" xfId="44754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5"/>
    <cellStyle name="표준 5 3 2 2 3 3 3 2 2 4" xfId="47058"/>
    <cellStyle name="표준 5 3 2 2 3 3 3 2 3" xfId="18298"/>
    <cellStyle name="표준 5 3 2 2 3 3 3 2 4" xfId="22460"/>
    <cellStyle name="표준 5 3 2 2 3 3 3 2 5" xfId="26558"/>
    <cellStyle name="표준 5 3 2 2 3 3 3 2 6" xfId="34769"/>
    <cellStyle name="표준 5 3 2 2 3 3 3 2 7" xfId="42962"/>
    <cellStyle name="표준 5 3 2 2 3 3 3 3" xfId="7898"/>
    <cellStyle name="표준 5 3 2 2 3 3 3 3 2" xfId="28606"/>
    <cellStyle name="표준 5 3 2 2 3 3 3 3 3" xfId="36817"/>
    <cellStyle name="표준 5 3 2 2 3 3 3 3 4" xfId="45010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1"/>
    <cellStyle name="표준 5 3 2 2 3 3 3 9" xfId="40914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7"/>
    <cellStyle name="표준 5 3 2 2 3 3 4 2 2 4" xfId="47570"/>
    <cellStyle name="표준 5 3 2 2 3 3 4 2 3" xfId="18810"/>
    <cellStyle name="표준 5 3 2 2 3 3 4 2 4" xfId="22972"/>
    <cellStyle name="표준 5 3 2 2 3 3 4 2 5" xfId="27070"/>
    <cellStyle name="표준 5 3 2 2 3 3 4 2 6" xfId="35281"/>
    <cellStyle name="표준 5 3 2 2 3 3 4 2 7" xfId="43474"/>
    <cellStyle name="표준 5 3 2 2 3 3 4 3" xfId="8410"/>
    <cellStyle name="표준 5 3 2 2 3 3 4 3 2" xfId="29118"/>
    <cellStyle name="표준 5 3 2 2 3 3 4 3 3" xfId="37329"/>
    <cellStyle name="표준 5 3 2 2 3 3 4 3 4" xfId="45522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3"/>
    <cellStyle name="표준 5 3 2 2 3 3 4 9" xfId="41426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9"/>
    <cellStyle name="표준 5 3 2 2 3 3 5 2 2 4" xfId="48082"/>
    <cellStyle name="표준 5 3 2 2 3 3 5 2 3" xfId="19322"/>
    <cellStyle name="표준 5 3 2 2 3 3 5 2 4" xfId="23484"/>
    <cellStyle name="표준 5 3 2 2 3 3 5 2 5" xfId="27582"/>
    <cellStyle name="표준 5 3 2 2 3 3 5 2 6" xfId="35793"/>
    <cellStyle name="표준 5 3 2 2 3 3 5 2 7" xfId="43986"/>
    <cellStyle name="표준 5 3 2 2 3 3 5 3" xfId="8922"/>
    <cellStyle name="표준 5 3 2 2 3 3 5 3 2" xfId="29630"/>
    <cellStyle name="표준 5 3 2 2 3 3 5 3 3" xfId="37841"/>
    <cellStyle name="표준 5 3 2 2 3 3 5 3 4" xfId="46034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5"/>
    <cellStyle name="표준 5 3 2 2 3 3 5 9" xfId="41938"/>
    <cellStyle name="표준 5 3 2 2 3 3 6" xfId="9434"/>
    <cellStyle name="표준 5 3 2 2 3 3 6 2" xfId="13546"/>
    <cellStyle name="표준 5 3 2 2 3 3 6 2 2" xfId="30142"/>
    <cellStyle name="표준 5 3 2 2 3 3 6 2 3" xfId="38353"/>
    <cellStyle name="표준 5 3 2 2 3 3 6 2 4" xfId="46546"/>
    <cellStyle name="표준 5 3 2 2 3 3 6 3" xfId="17786"/>
    <cellStyle name="표준 5 3 2 2 3 3 6 4" xfId="21948"/>
    <cellStyle name="표준 5 3 2 2 3 3 6 5" xfId="26046"/>
    <cellStyle name="표준 5 3 2 2 3 3 6 6" xfId="34257"/>
    <cellStyle name="표준 5 3 2 2 3 3 6 7" xfId="42450"/>
    <cellStyle name="표준 5 3 2 2 3 3 7" xfId="7386"/>
    <cellStyle name="표준 5 3 2 2 3 3 7 2" xfId="28094"/>
    <cellStyle name="표준 5 3 2 2 3 3 7 3" xfId="36305"/>
    <cellStyle name="표준 5 3 2 2 3 3 7 4" xfId="44498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7"/>
    <cellStyle name="표준 5 3 2 2 3 4 12" xfId="40530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3"/>
    <cellStyle name="표준 5 3 2 2 3 4 2 2 2 4" xfId="47186"/>
    <cellStyle name="표준 5 3 2 2 3 4 2 2 3" xfId="18426"/>
    <cellStyle name="표준 5 3 2 2 3 4 2 2 4" xfId="22588"/>
    <cellStyle name="표준 5 3 2 2 3 4 2 2 5" xfId="26686"/>
    <cellStyle name="표준 5 3 2 2 3 4 2 2 6" xfId="34897"/>
    <cellStyle name="표준 5 3 2 2 3 4 2 2 7" xfId="43090"/>
    <cellStyle name="표준 5 3 2 2 3 4 2 3" xfId="8026"/>
    <cellStyle name="표준 5 3 2 2 3 4 2 3 2" xfId="28734"/>
    <cellStyle name="표준 5 3 2 2 3 4 2 3 3" xfId="36945"/>
    <cellStyle name="표준 5 3 2 2 3 4 2 3 4" xfId="45138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9"/>
    <cellStyle name="표준 5 3 2 2 3 4 2 9" xfId="41042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5"/>
    <cellStyle name="표준 5 3 2 2 3 4 3 2 2 4" xfId="47698"/>
    <cellStyle name="표준 5 3 2 2 3 4 3 2 3" xfId="18938"/>
    <cellStyle name="표준 5 3 2 2 3 4 3 2 4" xfId="23100"/>
    <cellStyle name="표준 5 3 2 2 3 4 3 2 5" xfId="27198"/>
    <cellStyle name="표준 5 3 2 2 3 4 3 2 6" xfId="35409"/>
    <cellStyle name="표준 5 3 2 2 3 4 3 2 7" xfId="43602"/>
    <cellStyle name="표준 5 3 2 2 3 4 3 3" xfId="8538"/>
    <cellStyle name="표준 5 3 2 2 3 4 3 3 2" xfId="29246"/>
    <cellStyle name="표준 5 3 2 2 3 4 3 3 3" xfId="37457"/>
    <cellStyle name="표준 5 3 2 2 3 4 3 3 4" xfId="45650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1"/>
    <cellStyle name="표준 5 3 2 2 3 4 3 9" xfId="41554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7"/>
    <cellStyle name="표준 5 3 2 2 3 4 4 2 2 4" xfId="48210"/>
    <cellStyle name="표준 5 3 2 2 3 4 4 2 3" xfId="19450"/>
    <cellStyle name="표준 5 3 2 2 3 4 4 2 4" xfId="23612"/>
    <cellStyle name="표준 5 3 2 2 3 4 4 2 5" xfId="27710"/>
    <cellStyle name="표준 5 3 2 2 3 4 4 2 6" xfId="35921"/>
    <cellStyle name="표준 5 3 2 2 3 4 4 2 7" xfId="44114"/>
    <cellStyle name="표준 5 3 2 2 3 4 4 3" xfId="9050"/>
    <cellStyle name="표준 5 3 2 2 3 4 4 3 2" xfId="29758"/>
    <cellStyle name="표준 5 3 2 2 3 4 4 3 3" xfId="37969"/>
    <cellStyle name="표준 5 3 2 2 3 4 4 3 4" xfId="46162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3"/>
    <cellStyle name="표준 5 3 2 2 3 4 4 9" xfId="42066"/>
    <cellStyle name="표준 5 3 2 2 3 4 5" xfId="9562"/>
    <cellStyle name="표준 5 3 2 2 3 4 5 2" xfId="13674"/>
    <cellStyle name="표준 5 3 2 2 3 4 5 2 2" xfId="30270"/>
    <cellStyle name="표준 5 3 2 2 3 4 5 2 3" xfId="38481"/>
    <cellStyle name="표준 5 3 2 2 3 4 5 2 4" xfId="46674"/>
    <cellStyle name="표준 5 3 2 2 3 4 5 3" xfId="17914"/>
    <cellStyle name="표준 5 3 2 2 3 4 5 4" xfId="22076"/>
    <cellStyle name="표준 5 3 2 2 3 4 5 5" xfId="26174"/>
    <cellStyle name="표준 5 3 2 2 3 4 5 6" xfId="34385"/>
    <cellStyle name="표준 5 3 2 2 3 4 5 7" xfId="42578"/>
    <cellStyle name="표준 5 3 2 2 3 4 6" xfId="7514"/>
    <cellStyle name="표준 5 3 2 2 3 4 6 2" xfId="28222"/>
    <cellStyle name="표준 5 3 2 2 3 4 6 3" xfId="36433"/>
    <cellStyle name="표준 5 3 2 2 3 4 6 4" xfId="44626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7"/>
    <cellStyle name="표준 5 3 2 2 3 5 2 2 4" xfId="46930"/>
    <cellStyle name="표준 5 3 2 2 3 5 2 3" xfId="18170"/>
    <cellStyle name="표준 5 3 2 2 3 5 2 4" xfId="22332"/>
    <cellStyle name="표준 5 3 2 2 3 5 2 5" xfId="26430"/>
    <cellStyle name="표준 5 3 2 2 3 5 2 6" xfId="34641"/>
    <cellStyle name="표준 5 3 2 2 3 5 2 7" xfId="42834"/>
    <cellStyle name="표준 5 3 2 2 3 5 3" xfId="7770"/>
    <cellStyle name="표준 5 3 2 2 3 5 3 2" xfId="28478"/>
    <cellStyle name="표준 5 3 2 2 3 5 3 3" xfId="36689"/>
    <cellStyle name="표준 5 3 2 2 3 5 3 4" xfId="44882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3"/>
    <cellStyle name="표준 5 3 2 2 3 5 9" xfId="40786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9"/>
    <cellStyle name="표준 5 3 2 2 3 6 2 2 4" xfId="47442"/>
    <cellStyle name="표준 5 3 2 2 3 6 2 3" xfId="18682"/>
    <cellStyle name="표준 5 3 2 2 3 6 2 4" xfId="22844"/>
    <cellStyle name="표준 5 3 2 2 3 6 2 5" xfId="26942"/>
    <cellStyle name="표준 5 3 2 2 3 6 2 6" xfId="35153"/>
    <cellStyle name="표준 5 3 2 2 3 6 2 7" xfId="43346"/>
    <cellStyle name="표준 5 3 2 2 3 6 3" xfId="8282"/>
    <cellStyle name="표준 5 3 2 2 3 6 3 2" xfId="28990"/>
    <cellStyle name="표준 5 3 2 2 3 6 3 3" xfId="37201"/>
    <cellStyle name="표준 5 3 2 2 3 6 3 4" xfId="45394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5"/>
    <cellStyle name="표준 5 3 2 2 3 6 9" xfId="41298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1"/>
    <cellStyle name="표준 5 3 2 2 3 7 2 2 4" xfId="47954"/>
    <cellStyle name="표준 5 3 2 2 3 7 2 3" xfId="19194"/>
    <cellStyle name="표준 5 3 2 2 3 7 2 4" xfId="23356"/>
    <cellStyle name="표준 5 3 2 2 3 7 2 5" xfId="27454"/>
    <cellStyle name="표준 5 3 2 2 3 7 2 6" xfId="35665"/>
    <cellStyle name="표준 5 3 2 2 3 7 2 7" xfId="43858"/>
    <cellStyle name="표준 5 3 2 2 3 7 3" xfId="8794"/>
    <cellStyle name="표준 5 3 2 2 3 7 3 2" xfId="29502"/>
    <cellStyle name="표준 5 3 2 2 3 7 3 3" xfId="37713"/>
    <cellStyle name="표준 5 3 2 2 3 7 3 4" xfId="45906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7"/>
    <cellStyle name="표준 5 3 2 2 3 7 9" xfId="41810"/>
    <cellStyle name="표준 5 3 2 2 3 8" xfId="402"/>
    <cellStyle name="표준 5 3 2 2 3 8 2" xfId="9306"/>
    <cellStyle name="표준 5 3 2 2 3 8 2 2" xfId="30014"/>
    <cellStyle name="표준 5 3 2 2 3 8 2 3" xfId="38225"/>
    <cellStyle name="표준 5 3 2 2 3 8 2 4" xfId="46418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9"/>
    <cellStyle name="표준 5 3 2 2 3 8 8" xfId="42322"/>
    <cellStyle name="표준 5 3 2 2 3 9" xfId="7005"/>
    <cellStyle name="표준 5 3 2 2 3 9 2" xfId="27966"/>
    <cellStyle name="표준 5 3 2 2 3 9 3" xfId="36177"/>
    <cellStyle name="표준 5 3 2 2 3 9 4" xfId="44370"/>
    <cellStyle name="표준 5 3 2 2 30" xfId="32032"/>
    <cellStyle name="표준 5 3 2 2 31" xfId="32049"/>
    <cellStyle name="표준 5 3 2 2 32" xfId="40242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3"/>
    <cellStyle name="표준 5 3 2 2 4 16" xfId="40306"/>
    <cellStyle name="표준 5 3 2 2 4 2" xfId="562"/>
    <cellStyle name="표준 5 3 2 2 4 2 10" xfId="19932"/>
    <cellStyle name="표준 5 3 2 2 4 2 11" xfId="24030"/>
    <cellStyle name="표준 5 3 2 2 4 2 12" xfId="32241"/>
    <cellStyle name="표준 5 3 2 2 4 2 13" xfId="40434"/>
    <cellStyle name="표준 5 3 2 2 4 2 2" xfId="818"/>
    <cellStyle name="표준 5 3 2 2 4 2 2 10" xfId="24286"/>
    <cellStyle name="표준 5 3 2 2 4 2 2 11" xfId="32497"/>
    <cellStyle name="표준 5 3 2 2 4 2 2 12" xfId="40690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3"/>
    <cellStyle name="표준 5 3 2 2 4 2 2 2 2 2 4" xfId="47346"/>
    <cellStyle name="표준 5 3 2 2 4 2 2 2 2 3" xfId="18586"/>
    <cellStyle name="표준 5 3 2 2 4 2 2 2 2 4" xfId="22748"/>
    <cellStyle name="표준 5 3 2 2 4 2 2 2 2 5" xfId="26846"/>
    <cellStyle name="표준 5 3 2 2 4 2 2 2 2 6" xfId="35057"/>
    <cellStyle name="표준 5 3 2 2 4 2 2 2 2 7" xfId="43250"/>
    <cellStyle name="표준 5 3 2 2 4 2 2 2 3" xfId="8186"/>
    <cellStyle name="표준 5 3 2 2 4 2 2 2 3 2" xfId="28894"/>
    <cellStyle name="표준 5 3 2 2 4 2 2 2 3 3" xfId="37105"/>
    <cellStyle name="표준 5 3 2 2 4 2 2 2 3 4" xfId="45298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9"/>
    <cellStyle name="표준 5 3 2 2 4 2 2 2 9" xfId="41202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5"/>
    <cellStyle name="표준 5 3 2 2 4 2 2 3 2 2 4" xfId="47858"/>
    <cellStyle name="표준 5 3 2 2 4 2 2 3 2 3" xfId="19098"/>
    <cellStyle name="표준 5 3 2 2 4 2 2 3 2 4" xfId="23260"/>
    <cellStyle name="표준 5 3 2 2 4 2 2 3 2 5" xfId="27358"/>
    <cellStyle name="표준 5 3 2 2 4 2 2 3 2 6" xfId="35569"/>
    <cellStyle name="표준 5 3 2 2 4 2 2 3 2 7" xfId="43762"/>
    <cellStyle name="표준 5 3 2 2 4 2 2 3 3" xfId="8698"/>
    <cellStyle name="표준 5 3 2 2 4 2 2 3 3 2" xfId="29406"/>
    <cellStyle name="표준 5 3 2 2 4 2 2 3 3 3" xfId="37617"/>
    <cellStyle name="표준 5 3 2 2 4 2 2 3 3 4" xfId="45810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1"/>
    <cellStyle name="표준 5 3 2 2 4 2 2 3 9" xfId="41714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7"/>
    <cellStyle name="표준 5 3 2 2 4 2 2 4 2 2 4" xfId="48370"/>
    <cellStyle name="표준 5 3 2 2 4 2 2 4 2 3" xfId="19610"/>
    <cellStyle name="표준 5 3 2 2 4 2 2 4 2 4" xfId="23772"/>
    <cellStyle name="표준 5 3 2 2 4 2 2 4 2 5" xfId="27870"/>
    <cellStyle name="표준 5 3 2 2 4 2 2 4 2 6" xfId="36081"/>
    <cellStyle name="표준 5 3 2 2 4 2 2 4 2 7" xfId="44274"/>
    <cellStyle name="표준 5 3 2 2 4 2 2 4 3" xfId="9210"/>
    <cellStyle name="표준 5 3 2 2 4 2 2 4 3 2" xfId="29918"/>
    <cellStyle name="표준 5 3 2 2 4 2 2 4 3 3" xfId="38129"/>
    <cellStyle name="표준 5 3 2 2 4 2 2 4 3 4" xfId="46322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3"/>
    <cellStyle name="표준 5 3 2 2 4 2 2 4 9" xfId="42226"/>
    <cellStyle name="표준 5 3 2 2 4 2 2 5" xfId="9722"/>
    <cellStyle name="표준 5 3 2 2 4 2 2 5 2" xfId="13834"/>
    <cellStyle name="표준 5 3 2 2 4 2 2 5 2 2" xfId="30430"/>
    <cellStyle name="표준 5 3 2 2 4 2 2 5 2 3" xfId="38641"/>
    <cellStyle name="표준 5 3 2 2 4 2 2 5 2 4" xfId="46834"/>
    <cellStyle name="표준 5 3 2 2 4 2 2 5 3" xfId="18074"/>
    <cellStyle name="표준 5 3 2 2 4 2 2 5 4" xfId="22236"/>
    <cellStyle name="표준 5 3 2 2 4 2 2 5 5" xfId="26334"/>
    <cellStyle name="표준 5 3 2 2 4 2 2 5 6" xfId="34545"/>
    <cellStyle name="표준 5 3 2 2 4 2 2 5 7" xfId="42738"/>
    <cellStyle name="표준 5 3 2 2 4 2 2 6" xfId="7674"/>
    <cellStyle name="표준 5 3 2 2 4 2 2 6 2" xfId="28382"/>
    <cellStyle name="표준 5 3 2 2 4 2 2 6 3" xfId="36593"/>
    <cellStyle name="표준 5 3 2 2 4 2 2 6 4" xfId="44786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7"/>
    <cellStyle name="표준 5 3 2 2 4 2 3 2 2 4" xfId="47090"/>
    <cellStyle name="표준 5 3 2 2 4 2 3 2 3" xfId="18330"/>
    <cellStyle name="표준 5 3 2 2 4 2 3 2 4" xfId="22492"/>
    <cellStyle name="표준 5 3 2 2 4 2 3 2 5" xfId="26590"/>
    <cellStyle name="표준 5 3 2 2 4 2 3 2 6" xfId="34801"/>
    <cellStyle name="표준 5 3 2 2 4 2 3 2 7" xfId="42994"/>
    <cellStyle name="표준 5 3 2 2 4 2 3 3" xfId="7930"/>
    <cellStyle name="표준 5 3 2 2 4 2 3 3 2" xfId="28638"/>
    <cellStyle name="표준 5 3 2 2 4 2 3 3 3" xfId="36849"/>
    <cellStyle name="표준 5 3 2 2 4 2 3 3 4" xfId="45042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3"/>
    <cellStyle name="표준 5 3 2 2 4 2 3 9" xfId="40946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9"/>
    <cellStyle name="표준 5 3 2 2 4 2 4 2 2 4" xfId="47602"/>
    <cellStyle name="표준 5 3 2 2 4 2 4 2 3" xfId="18842"/>
    <cellStyle name="표준 5 3 2 2 4 2 4 2 4" xfId="23004"/>
    <cellStyle name="표준 5 3 2 2 4 2 4 2 5" xfId="27102"/>
    <cellStyle name="표준 5 3 2 2 4 2 4 2 6" xfId="35313"/>
    <cellStyle name="표준 5 3 2 2 4 2 4 2 7" xfId="43506"/>
    <cellStyle name="표준 5 3 2 2 4 2 4 3" xfId="8442"/>
    <cellStyle name="표준 5 3 2 2 4 2 4 3 2" xfId="29150"/>
    <cellStyle name="표준 5 3 2 2 4 2 4 3 3" xfId="37361"/>
    <cellStyle name="표준 5 3 2 2 4 2 4 3 4" xfId="45554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5"/>
    <cellStyle name="표준 5 3 2 2 4 2 4 9" xfId="41458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1"/>
    <cellStyle name="표준 5 3 2 2 4 2 5 2 2 4" xfId="48114"/>
    <cellStyle name="표준 5 3 2 2 4 2 5 2 3" xfId="19354"/>
    <cellStyle name="표준 5 3 2 2 4 2 5 2 4" xfId="23516"/>
    <cellStyle name="표준 5 3 2 2 4 2 5 2 5" xfId="27614"/>
    <cellStyle name="표준 5 3 2 2 4 2 5 2 6" xfId="35825"/>
    <cellStyle name="표준 5 3 2 2 4 2 5 2 7" xfId="44018"/>
    <cellStyle name="표준 5 3 2 2 4 2 5 3" xfId="8954"/>
    <cellStyle name="표준 5 3 2 2 4 2 5 3 2" xfId="29662"/>
    <cellStyle name="표준 5 3 2 2 4 2 5 3 3" xfId="37873"/>
    <cellStyle name="표준 5 3 2 2 4 2 5 3 4" xfId="46066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7"/>
    <cellStyle name="표준 5 3 2 2 4 2 5 9" xfId="41970"/>
    <cellStyle name="표준 5 3 2 2 4 2 6" xfId="9466"/>
    <cellStyle name="표준 5 3 2 2 4 2 6 2" xfId="13578"/>
    <cellStyle name="표준 5 3 2 2 4 2 6 2 2" xfId="30174"/>
    <cellStyle name="표준 5 3 2 2 4 2 6 2 3" xfId="38385"/>
    <cellStyle name="표준 5 3 2 2 4 2 6 2 4" xfId="46578"/>
    <cellStyle name="표준 5 3 2 2 4 2 6 3" xfId="17818"/>
    <cellStyle name="표준 5 3 2 2 4 2 6 4" xfId="21980"/>
    <cellStyle name="표준 5 3 2 2 4 2 6 5" xfId="26078"/>
    <cellStyle name="표준 5 3 2 2 4 2 6 6" xfId="34289"/>
    <cellStyle name="표준 5 3 2 2 4 2 6 7" xfId="42482"/>
    <cellStyle name="표준 5 3 2 2 4 2 7" xfId="7418"/>
    <cellStyle name="표준 5 3 2 2 4 2 7 2" xfId="28126"/>
    <cellStyle name="표준 5 3 2 2 4 2 7 3" xfId="36337"/>
    <cellStyle name="표준 5 3 2 2 4 2 7 4" xfId="44530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9"/>
    <cellStyle name="표준 5 3 2 2 4 3 12" xfId="40562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5"/>
    <cellStyle name="표준 5 3 2 2 4 3 2 2 2 4" xfId="47218"/>
    <cellStyle name="표준 5 3 2 2 4 3 2 2 3" xfId="18458"/>
    <cellStyle name="표준 5 3 2 2 4 3 2 2 4" xfId="22620"/>
    <cellStyle name="표준 5 3 2 2 4 3 2 2 5" xfId="26718"/>
    <cellStyle name="표준 5 3 2 2 4 3 2 2 6" xfId="34929"/>
    <cellStyle name="표준 5 3 2 2 4 3 2 2 7" xfId="43122"/>
    <cellStyle name="표준 5 3 2 2 4 3 2 3" xfId="8058"/>
    <cellStyle name="표준 5 3 2 2 4 3 2 3 2" xfId="28766"/>
    <cellStyle name="표준 5 3 2 2 4 3 2 3 3" xfId="36977"/>
    <cellStyle name="표준 5 3 2 2 4 3 2 3 4" xfId="45170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1"/>
    <cellStyle name="표준 5 3 2 2 4 3 2 9" xfId="41074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7"/>
    <cellStyle name="표준 5 3 2 2 4 3 3 2 2 4" xfId="47730"/>
    <cellStyle name="표준 5 3 2 2 4 3 3 2 3" xfId="18970"/>
    <cellStyle name="표준 5 3 2 2 4 3 3 2 4" xfId="23132"/>
    <cellStyle name="표준 5 3 2 2 4 3 3 2 5" xfId="27230"/>
    <cellStyle name="표준 5 3 2 2 4 3 3 2 6" xfId="35441"/>
    <cellStyle name="표준 5 3 2 2 4 3 3 2 7" xfId="43634"/>
    <cellStyle name="표준 5 3 2 2 4 3 3 3" xfId="8570"/>
    <cellStyle name="표준 5 3 2 2 4 3 3 3 2" xfId="29278"/>
    <cellStyle name="표준 5 3 2 2 4 3 3 3 3" xfId="37489"/>
    <cellStyle name="표준 5 3 2 2 4 3 3 3 4" xfId="45682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3"/>
    <cellStyle name="표준 5 3 2 2 4 3 3 9" xfId="41586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9"/>
    <cellStyle name="표준 5 3 2 2 4 3 4 2 2 4" xfId="48242"/>
    <cellStyle name="표준 5 3 2 2 4 3 4 2 3" xfId="19482"/>
    <cellStyle name="표준 5 3 2 2 4 3 4 2 4" xfId="23644"/>
    <cellStyle name="표준 5 3 2 2 4 3 4 2 5" xfId="27742"/>
    <cellStyle name="표준 5 3 2 2 4 3 4 2 6" xfId="35953"/>
    <cellStyle name="표준 5 3 2 2 4 3 4 2 7" xfId="44146"/>
    <cellStyle name="표준 5 3 2 2 4 3 4 3" xfId="9082"/>
    <cellStyle name="표준 5 3 2 2 4 3 4 3 2" xfId="29790"/>
    <cellStyle name="표준 5 3 2 2 4 3 4 3 3" xfId="38001"/>
    <cellStyle name="표준 5 3 2 2 4 3 4 3 4" xfId="46194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5"/>
    <cellStyle name="표준 5 3 2 2 4 3 4 9" xfId="42098"/>
    <cellStyle name="표준 5 3 2 2 4 3 5" xfId="9594"/>
    <cellStyle name="표준 5 3 2 2 4 3 5 2" xfId="13706"/>
    <cellStyle name="표준 5 3 2 2 4 3 5 2 2" xfId="30302"/>
    <cellStyle name="표준 5 3 2 2 4 3 5 2 3" xfId="38513"/>
    <cellStyle name="표준 5 3 2 2 4 3 5 2 4" xfId="46706"/>
    <cellStyle name="표준 5 3 2 2 4 3 5 3" xfId="17946"/>
    <cellStyle name="표준 5 3 2 2 4 3 5 4" xfId="22108"/>
    <cellStyle name="표준 5 3 2 2 4 3 5 5" xfId="26206"/>
    <cellStyle name="표준 5 3 2 2 4 3 5 6" xfId="34417"/>
    <cellStyle name="표준 5 3 2 2 4 3 5 7" xfId="42610"/>
    <cellStyle name="표준 5 3 2 2 4 3 6" xfId="7546"/>
    <cellStyle name="표준 5 3 2 2 4 3 6 2" xfId="28254"/>
    <cellStyle name="표준 5 3 2 2 4 3 6 3" xfId="36465"/>
    <cellStyle name="표준 5 3 2 2 4 3 6 4" xfId="44658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9"/>
    <cellStyle name="표준 5 3 2 2 4 4 2 2 4" xfId="46962"/>
    <cellStyle name="표준 5 3 2 2 4 4 2 3" xfId="18202"/>
    <cellStyle name="표준 5 3 2 2 4 4 2 4" xfId="22364"/>
    <cellStyle name="표준 5 3 2 2 4 4 2 5" xfId="26462"/>
    <cellStyle name="표준 5 3 2 2 4 4 2 6" xfId="34673"/>
    <cellStyle name="표준 5 3 2 2 4 4 2 7" xfId="42866"/>
    <cellStyle name="표준 5 3 2 2 4 4 3" xfId="7802"/>
    <cellStyle name="표준 5 3 2 2 4 4 3 2" xfId="28510"/>
    <cellStyle name="표준 5 3 2 2 4 4 3 3" xfId="36721"/>
    <cellStyle name="표준 5 3 2 2 4 4 3 4" xfId="44914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5"/>
    <cellStyle name="표준 5 3 2 2 4 4 9" xfId="40818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1"/>
    <cellStyle name="표준 5 3 2 2 4 5 2 2 4" xfId="47474"/>
    <cellStyle name="표준 5 3 2 2 4 5 2 3" xfId="18714"/>
    <cellStyle name="표준 5 3 2 2 4 5 2 4" xfId="22876"/>
    <cellStyle name="표준 5 3 2 2 4 5 2 5" xfId="26974"/>
    <cellStyle name="표준 5 3 2 2 4 5 2 6" xfId="35185"/>
    <cellStyle name="표준 5 3 2 2 4 5 2 7" xfId="43378"/>
    <cellStyle name="표준 5 3 2 2 4 5 3" xfId="8314"/>
    <cellStyle name="표준 5 3 2 2 4 5 3 2" xfId="29022"/>
    <cellStyle name="표준 5 3 2 2 4 5 3 3" xfId="37233"/>
    <cellStyle name="표준 5 3 2 2 4 5 3 4" xfId="45426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7"/>
    <cellStyle name="표준 5 3 2 2 4 5 9" xfId="41330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3"/>
    <cellStyle name="표준 5 3 2 2 4 6 2 2 4" xfId="47986"/>
    <cellStyle name="표준 5 3 2 2 4 6 2 3" xfId="19226"/>
    <cellStyle name="표준 5 3 2 2 4 6 2 4" xfId="23388"/>
    <cellStyle name="표준 5 3 2 2 4 6 2 5" xfId="27486"/>
    <cellStyle name="표준 5 3 2 2 4 6 2 6" xfId="35697"/>
    <cellStyle name="표준 5 3 2 2 4 6 2 7" xfId="43890"/>
    <cellStyle name="표준 5 3 2 2 4 6 3" xfId="8826"/>
    <cellStyle name="표준 5 3 2 2 4 6 3 2" xfId="29534"/>
    <cellStyle name="표준 5 3 2 2 4 6 3 3" xfId="37745"/>
    <cellStyle name="표준 5 3 2 2 4 6 3 4" xfId="45938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9"/>
    <cellStyle name="표준 5 3 2 2 4 6 9" xfId="41842"/>
    <cellStyle name="표준 5 3 2 2 4 7" xfId="7031"/>
    <cellStyle name="표준 5 3 2 2 4 7 2" xfId="9338"/>
    <cellStyle name="표준 5 3 2 2 4 7 2 2" xfId="30046"/>
    <cellStyle name="표준 5 3 2 2 4 7 2 3" xfId="38257"/>
    <cellStyle name="표준 5 3 2 2 4 7 2 4" xfId="46450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1"/>
    <cellStyle name="표준 5 3 2 2 4 7 8" xfId="42354"/>
    <cellStyle name="표준 5 3 2 2 4 8" xfId="7149"/>
    <cellStyle name="표준 5 3 2 2 4 8 2" xfId="27998"/>
    <cellStyle name="표준 5 3 2 2 4 8 3" xfId="36209"/>
    <cellStyle name="표준 5 3 2 2 4 8 4" xfId="44402"/>
    <cellStyle name="표준 5 3 2 2 4 9" xfId="7290"/>
    <cellStyle name="표준 5 3 2 2 5" xfId="498"/>
    <cellStyle name="표준 5 3 2 2 5 10" xfId="19868"/>
    <cellStyle name="표준 5 3 2 2 5 11" xfId="23966"/>
    <cellStyle name="표준 5 3 2 2 5 12" xfId="32177"/>
    <cellStyle name="표준 5 3 2 2 5 13" xfId="40370"/>
    <cellStyle name="표준 5 3 2 2 5 2" xfId="754"/>
    <cellStyle name="표준 5 3 2 2 5 2 10" xfId="24222"/>
    <cellStyle name="표준 5 3 2 2 5 2 11" xfId="32433"/>
    <cellStyle name="표준 5 3 2 2 5 2 12" xfId="40626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9"/>
    <cellStyle name="표준 5 3 2 2 5 2 2 2 2 4" xfId="47282"/>
    <cellStyle name="표준 5 3 2 2 5 2 2 2 3" xfId="18522"/>
    <cellStyle name="표준 5 3 2 2 5 2 2 2 4" xfId="22684"/>
    <cellStyle name="표준 5 3 2 2 5 2 2 2 5" xfId="26782"/>
    <cellStyle name="표준 5 3 2 2 5 2 2 2 6" xfId="34993"/>
    <cellStyle name="표준 5 3 2 2 5 2 2 2 7" xfId="43186"/>
    <cellStyle name="표준 5 3 2 2 5 2 2 3" xfId="8122"/>
    <cellStyle name="표준 5 3 2 2 5 2 2 3 2" xfId="28830"/>
    <cellStyle name="표준 5 3 2 2 5 2 2 3 3" xfId="37041"/>
    <cellStyle name="표준 5 3 2 2 5 2 2 3 4" xfId="45234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5"/>
    <cellStyle name="표준 5 3 2 2 5 2 2 9" xfId="41138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1"/>
    <cellStyle name="표준 5 3 2 2 5 2 3 2 2 4" xfId="47794"/>
    <cellStyle name="표준 5 3 2 2 5 2 3 2 3" xfId="19034"/>
    <cellStyle name="표준 5 3 2 2 5 2 3 2 4" xfId="23196"/>
    <cellStyle name="표준 5 3 2 2 5 2 3 2 5" xfId="27294"/>
    <cellStyle name="표준 5 3 2 2 5 2 3 2 6" xfId="35505"/>
    <cellStyle name="표준 5 3 2 2 5 2 3 2 7" xfId="43698"/>
    <cellStyle name="표준 5 3 2 2 5 2 3 3" xfId="8634"/>
    <cellStyle name="표준 5 3 2 2 5 2 3 3 2" xfId="29342"/>
    <cellStyle name="표준 5 3 2 2 5 2 3 3 3" xfId="37553"/>
    <cellStyle name="표준 5 3 2 2 5 2 3 3 4" xfId="45746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7"/>
    <cellStyle name="표준 5 3 2 2 5 2 3 9" xfId="41650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3"/>
    <cellStyle name="표준 5 3 2 2 5 2 4 2 2 4" xfId="48306"/>
    <cellStyle name="표준 5 3 2 2 5 2 4 2 3" xfId="19546"/>
    <cellStyle name="표준 5 3 2 2 5 2 4 2 4" xfId="23708"/>
    <cellStyle name="표준 5 3 2 2 5 2 4 2 5" xfId="27806"/>
    <cellStyle name="표준 5 3 2 2 5 2 4 2 6" xfId="36017"/>
    <cellStyle name="표준 5 3 2 2 5 2 4 2 7" xfId="44210"/>
    <cellStyle name="표준 5 3 2 2 5 2 4 3" xfId="9146"/>
    <cellStyle name="표준 5 3 2 2 5 2 4 3 2" xfId="29854"/>
    <cellStyle name="표준 5 3 2 2 5 2 4 3 3" xfId="38065"/>
    <cellStyle name="표준 5 3 2 2 5 2 4 3 4" xfId="46258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9"/>
    <cellStyle name="표준 5 3 2 2 5 2 4 9" xfId="42162"/>
    <cellStyle name="표준 5 3 2 2 5 2 5" xfId="9658"/>
    <cellStyle name="표준 5 3 2 2 5 2 5 2" xfId="13770"/>
    <cellStyle name="표준 5 3 2 2 5 2 5 2 2" xfId="30366"/>
    <cellStyle name="표준 5 3 2 2 5 2 5 2 3" xfId="38577"/>
    <cellStyle name="표준 5 3 2 2 5 2 5 2 4" xfId="46770"/>
    <cellStyle name="표준 5 3 2 2 5 2 5 3" xfId="18010"/>
    <cellStyle name="표준 5 3 2 2 5 2 5 4" xfId="22172"/>
    <cellStyle name="표준 5 3 2 2 5 2 5 5" xfId="26270"/>
    <cellStyle name="표준 5 3 2 2 5 2 5 6" xfId="34481"/>
    <cellStyle name="표준 5 3 2 2 5 2 5 7" xfId="42674"/>
    <cellStyle name="표준 5 3 2 2 5 2 6" xfId="7610"/>
    <cellStyle name="표준 5 3 2 2 5 2 6 2" xfId="28318"/>
    <cellStyle name="표준 5 3 2 2 5 2 6 3" xfId="36529"/>
    <cellStyle name="표준 5 3 2 2 5 2 6 4" xfId="44722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3"/>
    <cellStyle name="표준 5 3 2 2 5 3 2 2 4" xfId="47026"/>
    <cellStyle name="표준 5 3 2 2 5 3 2 3" xfId="18266"/>
    <cellStyle name="표준 5 3 2 2 5 3 2 4" xfId="22428"/>
    <cellStyle name="표준 5 3 2 2 5 3 2 5" xfId="26526"/>
    <cellStyle name="표준 5 3 2 2 5 3 2 6" xfId="34737"/>
    <cellStyle name="표준 5 3 2 2 5 3 2 7" xfId="42930"/>
    <cellStyle name="표준 5 3 2 2 5 3 3" xfId="7866"/>
    <cellStyle name="표준 5 3 2 2 5 3 3 2" xfId="28574"/>
    <cellStyle name="표준 5 3 2 2 5 3 3 3" xfId="36785"/>
    <cellStyle name="표준 5 3 2 2 5 3 3 4" xfId="44978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9"/>
    <cellStyle name="표준 5 3 2 2 5 3 9" xfId="40882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5"/>
    <cellStyle name="표준 5 3 2 2 5 4 2 2 4" xfId="47538"/>
    <cellStyle name="표준 5 3 2 2 5 4 2 3" xfId="18778"/>
    <cellStyle name="표준 5 3 2 2 5 4 2 4" xfId="22940"/>
    <cellStyle name="표준 5 3 2 2 5 4 2 5" xfId="27038"/>
    <cellStyle name="표준 5 3 2 2 5 4 2 6" xfId="35249"/>
    <cellStyle name="표준 5 3 2 2 5 4 2 7" xfId="43442"/>
    <cellStyle name="표준 5 3 2 2 5 4 3" xfId="8378"/>
    <cellStyle name="표준 5 3 2 2 5 4 3 2" xfId="29086"/>
    <cellStyle name="표준 5 3 2 2 5 4 3 3" xfId="37297"/>
    <cellStyle name="표준 5 3 2 2 5 4 3 4" xfId="45490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1"/>
    <cellStyle name="표준 5 3 2 2 5 4 9" xfId="41394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7"/>
    <cellStyle name="표준 5 3 2 2 5 5 2 2 4" xfId="48050"/>
    <cellStyle name="표준 5 3 2 2 5 5 2 3" xfId="19290"/>
    <cellStyle name="표준 5 3 2 2 5 5 2 4" xfId="23452"/>
    <cellStyle name="표준 5 3 2 2 5 5 2 5" xfId="27550"/>
    <cellStyle name="표준 5 3 2 2 5 5 2 6" xfId="35761"/>
    <cellStyle name="표준 5 3 2 2 5 5 2 7" xfId="43954"/>
    <cellStyle name="표준 5 3 2 2 5 5 3" xfId="8890"/>
    <cellStyle name="표준 5 3 2 2 5 5 3 2" xfId="29598"/>
    <cellStyle name="표준 5 3 2 2 5 5 3 3" xfId="37809"/>
    <cellStyle name="표준 5 3 2 2 5 5 3 4" xfId="46002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3"/>
    <cellStyle name="표준 5 3 2 2 5 5 9" xfId="41906"/>
    <cellStyle name="표준 5 3 2 2 5 6" xfId="9402"/>
    <cellStyle name="표준 5 3 2 2 5 6 2" xfId="13514"/>
    <cellStyle name="표준 5 3 2 2 5 6 2 2" xfId="30110"/>
    <cellStyle name="표준 5 3 2 2 5 6 2 3" xfId="38321"/>
    <cellStyle name="표준 5 3 2 2 5 6 2 4" xfId="46514"/>
    <cellStyle name="표준 5 3 2 2 5 6 3" xfId="17754"/>
    <cellStyle name="표준 5 3 2 2 5 6 4" xfId="21916"/>
    <cellStyle name="표준 5 3 2 2 5 6 5" xfId="26014"/>
    <cellStyle name="표준 5 3 2 2 5 6 6" xfId="34225"/>
    <cellStyle name="표준 5 3 2 2 5 6 7" xfId="42418"/>
    <cellStyle name="표준 5 3 2 2 5 7" xfId="7354"/>
    <cellStyle name="표준 5 3 2 2 5 7 2" xfId="28062"/>
    <cellStyle name="표준 5 3 2 2 5 7 3" xfId="36273"/>
    <cellStyle name="표준 5 3 2 2 5 7 4" xfId="44466"/>
    <cellStyle name="표준 5 3 2 2 5 8" xfId="11466"/>
    <cellStyle name="표준 5 3 2 2 5 9" xfId="15706"/>
    <cellStyle name="표준 5 3 2 2 6" xfId="626"/>
    <cellStyle name="표준 5 3 2 2 6 10" xfId="24094"/>
    <cellStyle name="표준 5 3 2 2 6 11" xfId="32305"/>
    <cellStyle name="표준 5 3 2 2 6 12" xfId="40498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1"/>
    <cellStyle name="표준 5 3 2 2 6 2 2 2 4" xfId="47154"/>
    <cellStyle name="표준 5 3 2 2 6 2 2 3" xfId="18394"/>
    <cellStyle name="표준 5 3 2 2 6 2 2 4" xfId="22556"/>
    <cellStyle name="표준 5 3 2 2 6 2 2 5" xfId="26654"/>
    <cellStyle name="표준 5 3 2 2 6 2 2 6" xfId="34865"/>
    <cellStyle name="표준 5 3 2 2 6 2 2 7" xfId="43058"/>
    <cellStyle name="표준 5 3 2 2 6 2 3" xfId="7994"/>
    <cellStyle name="표준 5 3 2 2 6 2 3 2" xfId="28702"/>
    <cellStyle name="표준 5 3 2 2 6 2 3 3" xfId="36913"/>
    <cellStyle name="표준 5 3 2 2 6 2 3 4" xfId="45106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7"/>
    <cellStyle name="표준 5 3 2 2 6 2 9" xfId="41010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3"/>
    <cellStyle name="표준 5 3 2 2 6 3 2 2 4" xfId="47666"/>
    <cellStyle name="표준 5 3 2 2 6 3 2 3" xfId="18906"/>
    <cellStyle name="표준 5 3 2 2 6 3 2 4" xfId="23068"/>
    <cellStyle name="표준 5 3 2 2 6 3 2 5" xfId="27166"/>
    <cellStyle name="표준 5 3 2 2 6 3 2 6" xfId="35377"/>
    <cellStyle name="표준 5 3 2 2 6 3 2 7" xfId="43570"/>
    <cellStyle name="표준 5 3 2 2 6 3 3" xfId="8506"/>
    <cellStyle name="표준 5 3 2 2 6 3 3 2" xfId="29214"/>
    <cellStyle name="표준 5 3 2 2 6 3 3 3" xfId="37425"/>
    <cellStyle name="표준 5 3 2 2 6 3 3 4" xfId="45618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9"/>
    <cellStyle name="표준 5 3 2 2 6 3 9" xfId="41522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5"/>
    <cellStyle name="표준 5 3 2 2 6 4 2 2 4" xfId="48178"/>
    <cellStyle name="표준 5 3 2 2 6 4 2 3" xfId="19418"/>
    <cellStyle name="표준 5 3 2 2 6 4 2 4" xfId="23580"/>
    <cellStyle name="표준 5 3 2 2 6 4 2 5" xfId="27678"/>
    <cellStyle name="표준 5 3 2 2 6 4 2 6" xfId="35889"/>
    <cellStyle name="표준 5 3 2 2 6 4 2 7" xfId="44082"/>
    <cellStyle name="표준 5 3 2 2 6 4 3" xfId="9018"/>
    <cellStyle name="표준 5 3 2 2 6 4 3 2" xfId="29726"/>
    <cellStyle name="표준 5 3 2 2 6 4 3 3" xfId="37937"/>
    <cellStyle name="표준 5 3 2 2 6 4 3 4" xfId="46130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1"/>
    <cellStyle name="표준 5 3 2 2 6 4 9" xfId="42034"/>
    <cellStyle name="표준 5 3 2 2 6 5" xfId="9530"/>
    <cellStyle name="표준 5 3 2 2 6 5 2" xfId="13642"/>
    <cellStyle name="표준 5 3 2 2 6 5 2 2" xfId="30238"/>
    <cellStyle name="표준 5 3 2 2 6 5 2 3" xfId="38449"/>
    <cellStyle name="표준 5 3 2 2 6 5 2 4" xfId="46642"/>
    <cellStyle name="표준 5 3 2 2 6 5 3" xfId="17882"/>
    <cellStyle name="표준 5 3 2 2 6 5 4" xfId="22044"/>
    <cellStyle name="표준 5 3 2 2 6 5 5" xfId="26142"/>
    <cellStyle name="표준 5 3 2 2 6 5 6" xfId="34353"/>
    <cellStyle name="표준 5 3 2 2 6 5 7" xfId="42546"/>
    <cellStyle name="표준 5 3 2 2 6 6" xfId="7482"/>
    <cellStyle name="표준 5 3 2 2 6 6 2" xfId="28190"/>
    <cellStyle name="표준 5 3 2 2 6 6 3" xfId="36401"/>
    <cellStyle name="표준 5 3 2 2 6 6 4" xfId="44594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5"/>
    <cellStyle name="표준 5 3 2 2 7 2 2 4" xfId="46898"/>
    <cellStyle name="표준 5 3 2 2 7 2 3" xfId="18138"/>
    <cellStyle name="표준 5 3 2 2 7 2 4" xfId="22300"/>
    <cellStyle name="표준 5 3 2 2 7 2 5" xfId="26398"/>
    <cellStyle name="표준 5 3 2 2 7 2 6" xfId="34609"/>
    <cellStyle name="표준 5 3 2 2 7 2 7" xfId="42802"/>
    <cellStyle name="표준 5 3 2 2 7 3" xfId="7738"/>
    <cellStyle name="표준 5 3 2 2 7 3 2" xfId="28446"/>
    <cellStyle name="표준 5 3 2 2 7 3 3" xfId="36657"/>
    <cellStyle name="표준 5 3 2 2 7 3 4" xfId="44850"/>
    <cellStyle name="표준 5 3 2 2 7 4" xfId="11850"/>
    <cellStyle name="표준 5 3 2 2 7 5" xfId="16090"/>
    <cellStyle name="표준 5 3 2 2 7 6" xfId="20252"/>
    <cellStyle name="표준 5 3 2 2 7 7" xfId="24350"/>
    <cellStyle name="표준 5 3 2 2 7 8" xfId="32561"/>
    <cellStyle name="표준 5 3 2 2 7 9" xfId="40754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7"/>
    <cellStyle name="표준 5 3 2 2 8 2 2 4" xfId="47410"/>
    <cellStyle name="표준 5 3 2 2 8 2 3" xfId="18650"/>
    <cellStyle name="표준 5 3 2 2 8 2 4" xfId="22812"/>
    <cellStyle name="표준 5 3 2 2 8 2 5" xfId="26910"/>
    <cellStyle name="표준 5 3 2 2 8 2 6" xfId="35121"/>
    <cellStyle name="표준 5 3 2 2 8 2 7" xfId="43314"/>
    <cellStyle name="표준 5 3 2 2 8 3" xfId="8250"/>
    <cellStyle name="표준 5 3 2 2 8 3 2" xfId="28958"/>
    <cellStyle name="표준 5 3 2 2 8 3 3" xfId="37169"/>
    <cellStyle name="표준 5 3 2 2 8 3 4" xfId="45362"/>
    <cellStyle name="표준 5 3 2 2 8 4" xfId="12362"/>
    <cellStyle name="표준 5 3 2 2 8 5" xfId="16602"/>
    <cellStyle name="표준 5 3 2 2 8 6" xfId="20764"/>
    <cellStyle name="표준 5 3 2 2 8 7" xfId="24862"/>
    <cellStyle name="표준 5 3 2 2 8 8" xfId="33073"/>
    <cellStyle name="표준 5 3 2 2 8 9" xfId="41266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9"/>
    <cellStyle name="표준 5 3 2 2 9 2 2 4" xfId="47922"/>
    <cellStyle name="표준 5 3 2 2 9 2 3" xfId="19162"/>
    <cellStyle name="표준 5 3 2 2 9 2 4" xfId="23324"/>
    <cellStyle name="표준 5 3 2 2 9 2 5" xfId="27422"/>
    <cellStyle name="표준 5 3 2 2 9 2 6" xfId="35633"/>
    <cellStyle name="표준 5 3 2 2 9 2 7" xfId="43826"/>
    <cellStyle name="표준 5 3 2 2 9 3" xfId="8762"/>
    <cellStyle name="표준 5 3 2 2 9 3 2" xfId="29470"/>
    <cellStyle name="표준 5 3 2 2 9 3 3" xfId="37681"/>
    <cellStyle name="표준 5 3 2 2 9 3 4" xfId="45874"/>
    <cellStyle name="표준 5 3 2 2 9 4" xfId="12874"/>
    <cellStyle name="표준 5 3 2 2 9 5" xfId="17114"/>
    <cellStyle name="표준 5 3 2 2 9 6" xfId="21276"/>
    <cellStyle name="표준 5 3 2 2 9 7" xfId="25374"/>
    <cellStyle name="표준 5 3 2 2 9 8" xfId="33585"/>
    <cellStyle name="표준 5 3 2 2 9 9" xfId="41778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3"/>
    <cellStyle name="표준 5 3 2 3 10 4" xfId="44346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7"/>
    <cellStyle name="표준 5 3 2 3 18" xfId="40250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9"/>
    <cellStyle name="표준 5 3 2 3 2 17" xfId="40282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3"/>
    <cellStyle name="표준 5 3 2 3 2 2 14" xfId="40346"/>
    <cellStyle name="표준 5 3 2 3 2 2 2" xfId="602"/>
    <cellStyle name="표준 5 3 2 3 2 2 2 10" xfId="19972"/>
    <cellStyle name="표준 5 3 2 3 2 2 2 11" xfId="24070"/>
    <cellStyle name="표준 5 3 2 3 2 2 2 12" xfId="32281"/>
    <cellStyle name="표준 5 3 2 3 2 2 2 13" xfId="40474"/>
    <cellStyle name="표준 5 3 2 3 2 2 2 2" xfId="858"/>
    <cellStyle name="표준 5 3 2 3 2 2 2 2 10" xfId="24326"/>
    <cellStyle name="표준 5 3 2 3 2 2 2 2 11" xfId="32537"/>
    <cellStyle name="표준 5 3 2 3 2 2 2 2 12" xfId="40730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3"/>
    <cellStyle name="표준 5 3 2 3 2 2 2 2 2 2 2 4" xfId="47386"/>
    <cellStyle name="표준 5 3 2 3 2 2 2 2 2 2 3" xfId="18626"/>
    <cellStyle name="표준 5 3 2 3 2 2 2 2 2 2 4" xfId="22788"/>
    <cellStyle name="표준 5 3 2 3 2 2 2 2 2 2 5" xfId="26886"/>
    <cellStyle name="표준 5 3 2 3 2 2 2 2 2 2 6" xfId="35097"/>
    <cellStyle name="표준 5 3 2 3 2 2 2 2 2 2 7" xfId="43290"/>
    <cellStyle name="표준 5 3 2 3 2 2 2 2 2 3" xfId="8226"/>
    <cellStyle name="표준 5 3 2 3 2 2 2 2 2 3 2" xfId="28934"/>
    <cellStyle name="표준 5 3 2 3 2 2 2 2 2 3 3" xfId="37145"/>
    <cellStyle name="표준 5 3 2 3 2 2 2 2 2 3 4" xfId="45338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9"/>
    <cellStyle name="표준 5 3 2 3 2 2 2 2 2 9" xfId="41242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5"/>
    <cellStyle name="표준 5 3 2 3 2 2 2 2 3 2 2 4" xfId="47898"/>
    <cellStyle name="표준 5 3 2 3 2 2 2 2 3 2 3" xfId="19138"/>
    <cellStyle name="표준 5 3 2 3 2 2 2 2 3 2 4" xfId="23300"/>
    <cellStyle name="표준 5 3 2 3 2 2 2 2 3 2 5" xfId="27398"/>
    <cellStyle name="표준 5 3 2 3 2 2 2 2 3 2 6" xfId="35609"/>
    <cellStyle name="표준 5 3 2 3 2 2 2 2 3 2 7" xfId="43802"/>
    <cellStyle name="표준 5 3 2 3 2 2 2 2 3 3" xfId="8738"/>
    <cellStyle name="표준 5 3 2 3 2 2 2 2 3 3 2" xfId="29446"/>
    <cellStyle name="표준 5 3 2 3 2 2 2 2 3 3 3" xfId="37657"/>
    <cellStyle name="표준 5 3 2 3 2 2 2 2 3 3 4" xfId="45850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1"/>
    <cellStyle name="표준 5 3 2 3 2 2 2 2 3 9" xfId="41754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7"/>
    <cellStyle name="표준 5 3 2 3 2 2 2 2 4 2 2 4" xfId="48410"/>
    <cellStyle name="표준 5 3 2 3 2 2 2 2 4 2 3" xfId="19650"/>
    <cellStyle name="표준 5 3 2 3 2 2 2 2 4 2 4" xfId="23812"/>
    <cellStyle name="표준 5 3 2 3 2 2 2 2 4 2 5" xfId="27910"/>
    <cellStyle name="표준 5 3 2 3 2 2 2 2 4 2 6" xfId="36121"/>
    <cellStyle name="표준 5 3 2 3 2 2 2 2 4 2 7" xfId="44314"/>
    <cellStyle name="표준 5 3 2 3 2 2 2 2 4 3" xfId="9250"/>
    <cellStyle name="표준 5 3 2 3 2 2 2 2 4 3 2" xfId="29958"/>
    <cellStyle name="표준 5 3 2 3 2 2 2 2 4 3 3" xfId="38169"/>
    <cellStyle name="표준 5 3 2 3 2 2 2 2 4 3 4" xfId="46362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3"/>
    <cellStyle name="표준 5 3 2 3 2 2 2 2 4 9" xfId="42266"/>
    <cellStyle name="표준 5 3 2 3 2 2 2 2 5" xfId="9762"/>
    <cellStyle name="표준 5 3 2 3 2 2 2 2 5 2" xfId="13874"/>
    <cellStyle name="표준 5 3 2 3 2 2 2 2 5 2 2" xfId="30470"/>
    <cellStyle name="표준 5 3 2 3 2 2 2 2 5 2 3" xfId="38681"/>
    <cellStyle name="표준 5 3 2 3 2 2 2 2 5 2 4" xfId="46874"/>
    <cellStyle name="표준 5 3 2 3 2 2 2 2 5 3" xfId="18114"/>
    <cellStyle name="표준 5 3 2 3 2 2 2 2 5 4" xfId="22276"/>
    <cellStyle name="표준 5 3 2 3 2 2 2 2 5 5" xfId="26374"/>
    <cellStyle name="표준 5 3 2 3 2 2 2 2 5 6" xfId="34585"/>
    <cellStyle name="표준 5 3 2 3 2 2 2 2 5 7" xfId="42778"/>
    <cellStyle name="표준 5 3 2 3 2 2 2 2 6" xfId="7714"/>
    <cellStyle name="표준 5 3 2 3 2 2 2 2 6 2" xfId="28422"/>
    <cellStyle name="표준 5 3 2 3 2 2 2 2 6 3" xfId="36633"/>
    <cellStyle name="표준 5 3 2 3 2 2 2 2 6 4" xfId="44826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7"/>
    <cellStyle name="표준 5 3 2 3 2 2 2 3 2 2 4" xfId="47130"/>
    <cellStyle name="표준 5 3 2 3 2 2 2 3 2 3" xfId="18370"/>
    <cellStyle name="표준 5 3 2 3 2 2 2 3 2 4" xfId="22532"/>
    <cellStyle name="표준 5 3 2 3 2 2 2 3 2 5" xfId="26630"/>
    <cellStyle name="표준 5 3 2 3 2 2 2 3 2 6" xfId="34841"/>
    <cellStyle name="표준 5 3 2 3 2 2 2 3 2 7" xfId="43034"/>
    <cellStyle name="표준 5 3 2 3 2 2 2 3 3" xfId="7970"/>
    <cellStyle name="표준 5 3 2 3 2 2 2 3 3 2" xfId="28678"/>
    <cellStyle name="표준 5 3 2 3 2 2 2 3 3 3" xfId="36889"/>
    <cellStyle name="표준 5 3 2 3 2 2 2 3 3 4" xfId="45082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3"/>
    <cellStyle name="표준 5 3 2 3 2 2 2 3 9" xfId="40986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9"/>
    <cellStyle name="표준 5 3 2 3 2 2 2 4 2 2 4" xfId="47642"/>
    <cellStyle name="표준 5 3 2 3 2 2 2 4 2 3" xfId="18882"/>
    <cellStyle name="표준 5 3 2 3 2 2 2 4 2 4" xfId="23044"/>
    <cellStyle name="표준 5 3 2 3 2 2 2 4 2 5" xfId="27142"/>
    <cellStyle name="표준 5 3 2 3 2 2 2 4 2 6" xfId="35353"/>
    <cellStyle name="표준 5 3 2 3 2 2 2 4 2 7" xfId="43546"/>
    <cellStyle name="표준 5 3 2 3 2 2 2 4 3" xfId="8482"/>
    <cellStyle name="표준 5 3 2 3 2 2 2 4 3 2" xfId="29190"/>
    <cellStyle name="표준 5 3 2 3 2 2 2 4 3 3" xfId="37401"/>
    <cellStyle name="표준 5 3 2 3 2 2 2 4 3 4" xfId="45594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5"/>
    <cellStyle name="표준 5 3 2 3 2 2 2 4 9" xfId="41498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1"/>
    <cellStyle name="표준 5 3 2 3 2 2 2 5 2 2 4" xfId="48154"/>
    <cellStyle name="표준 5 3 2 3 2 2 2 5 2 3" xfId="19394"/>
    <cellStyle name="표준 5 3 2 3 2 2 2 5 2 4" xfId="23556"/>
    <cellStyle name="표준 5 3 2 3 2 2 2 5 2 5" xfId="27654"/>
    <cellStyle name="표준 5 3 2 3 2 2 2 5 2 6" xfId="35865"/>
    <cellStyle name="표준 5 3 2 3 2 2 2 5 2 7" xfId="44058"/>
    <cellStyle name="표준 5 3 2 3 2 2 2 5 3" xfId="8994"/>
    <cellStyle name="표준 5 3 2 3 2 2 2 5 3 2" xfId="29702"/>
    <cellStyle name="표준 5 3 2 3 2 2 2 5 3 3" xfId="37913"/>
    <cellStyle name="표준 5 3 2 3 2 2 2 5 3 4" xfId="46106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7"/>
    <cellStyle name="표준 5 3 2 3 2 2 2 5 9" xfId="42010"/>
    <cellStyle name="표준 5 3 2 3 2 2 2 6" xfId="9506"/>
    <cellStyle name="표준 5 3 2 3 2 2 2 6 2" xfId="13618"/>
    <cellStyle name="표준 5 3 2 3 2 2 2 6 2 2" xfId="30214"/>
    <cellStyle name="표준 5 3 2 3 2 2 2 6 2 3" xfId="38425"/>
    <cellStyle name="표준 5 3 2 3 2 2 2 6 2 4" xfId="46618"/>
    <cellStyle name="표준 5 3 2 3 2 2 2 6 3" xfId="17858"/>
    <cellStyle name="표준 5 3 2 3 2 2 2 6 4" xfId="22020"/>
    <cellStyle name="표준 5 3 2 3 2 2 2 6 5" xfId="26118"/>
    <cellStyle name="표준 5 3 2 3 2 2 2 6 6" xfId="34329"/>
    <cellStyle name="표준 5 3 2 3 2 2 2 6 7" xfId="42522"/>
    <cellStyle name="표준 5 3 2 3 2 2 2 7" xfId="7458"/>
    <cellStyle name="표준 5 3 2 3 2 2 2 7 2" xfId="28166"/>
    <cellStyle name="표준 5 3 2 3 2 2 2 7 3" xfId="36377"/>
    <cellStyle name="표준 5 3 2 3 2 2 2 7 4" xfId="44570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9"/>
    <cellStyle name="표준 5 3 2 3 2 2 3 12" xfId="40602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5"/>
    <cellStyle name="표준 5 3 2 3 2 2 3 2 2 2 4" xfId="47258"/>
    <cellStyle name="표준 5 3 2 3 2 2 3 2 2 3" xfId="18498"/>
    <cellStyle name="표준 5 3 2 3 2 2 3 2 2 4" xfId="22660"/>
    <cellStyle name="표준 5 3 2 3 2 2 3 2 2 5" xfId="26758"/>
    <cellStyle name="표준 5 3 2 3 2 2 3 2 2 6" xfId="34969"/>
    <cellStyle name="표준 5 3 2 3 2 2 3 2 2 7" xfId="43162"/>
    <cellStyle name="표준 5 3 2 3 2 2 3 2 3" xfId="8098"/>
    <cellStyle name="표준 5 3 2 3 2 2 3 2 3 2" xfId="28806"/>
    <cellStyle name="표준 5 3 2 3 2 2 3 2 3 3" xfId="37017"/>
    <cellStyle name="표준 5 3 2 3 2 2 3 2 3 4" xfId="45210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1"/>
    <cellStyle name="표준 5 3 2 3 2 2 3 2 9" xfId="41114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7"/>
    <cellStyle name="표준 5 3 2 3 2 2 3 3 2 2 4" xfId="47770"/>
    <cellStyle name="표준 5 3 2 3 2 2 3 3 2 3" xfId="19010"/>
    <cellStyle name="표준 5 3 2 3 2 2 3 3 2 4" xfId="23172"/>
    <cellStyle name="표준 5 3 2 3 2 2 3 3 2 5" xfId="27270"/>
    <cellStyle name="표준 5 3 2 3 2 2 3 3 2 6" xfId="35481"/>
    <cellStyle name="표준 5 3 2 3 2 2 3 3 2 7" xfId="43674"/>
    <cellStyle name="표준 5 3 2 3 2 2 3 3 3" xfId="8610"/>
    <cellStyle name="표준 5 3 2 3 2 2 3 3 3 2" xfId="29318"/>
    <cellStyle name="표준 5 3 2 3 2 2 3 3 3 3" xfId="37529"/>
    <cellStyle name="표준 5 3 2 3 2 2 3 3 3 4" xfId="45722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3"/>
    <cellStyle name="표준 5 3 2 3 2 2 3 3 9" xfId="41626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9"/>
    <cellStyle name="표준 5 3 2 3 2 2 3 4 2 2 4" xfId="48282"/>
    <cellStyle name="표준 5 3 2 3 2 2 3 4 2 3" xfId="19522"/>
    <cellStyle name="표준 5 3 2 3 2 2 3 4 2 4" xfId="23684"/>
    <cellStyle name="표준 5 3 2 3 2 2 3 4 2 5" xfId="27782"/>
    <cellStyle name="표준 5 3 2 3 2 2 3 4 2 6" xfId="35993"/>
    <cellStyle name="표준 5 3 2 3 2 2 3 4 2 7" xfId="44186"/>
    <cellStyle name="표준 5 3 2 3 2 2 3 4 3" xfId="9122"/>
    <cellStyle name="표준 5 3 2 3 2 2 3 4 3 2" xfId="29830"/>
    <cellStyle name="표준 5 3 2 3 2 2 3 4 3 3" xfId="38041"/>
    <cellStyle name="표준 5 3 2 3 2 2 3 4 3 4" xfId="46234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5"/>
    <cellStyle name="표준 5 3 2 3 2 2 3 4 9" xfId="42138"/>
    <cellStyle name="표준 5 3 2 3 2 2 3 5" xfId="9634"/>
    <cellStyle name="표준 5 3 2 3 2 2 3 5 2" xfId="13746"/>
    <cellStyle name="표준 5 3 2 3 2 2 3 5 2 2" xfId="30342"/>
    <cellStyle name="표준 5 3 2 3 2 2 3 5 2 3" xfId="38553"/>
    <cellStyle name="표준 5 3 2 3 2 2 3 5 2 4" xfId="46746"/>
    <cellStyle name="표준 5 3 2 3 2 2 3 5 3" xfId="17986"/>
    <cellStyle name="표준 5 3 2 3 2 2 3 5 4" xfId="22148"/>
    <cellStyle name="표준 5 3 2 3 2 2 3 5 5" xfId="26246"/>
    <cellStyle name="표준 5 3 2 3 2 2 3 5 6" xfId="34457"/>
    <cellStyle name="표준 5 3 2 3 2 2 3 5 7" xfId="42650"/>
    <cellStyle name="표준 5 3 2 3 2 2 3 6" xfId="7586"/>
    <cellStyle name="표준 5 3 2 3 2 2 3 6 2" xfId="28294"/>
    <cellStyle name="표준 5 3 2 3 2 2 3 6 3" xfId="36505"/>
    <cellStyle name="표준 5 3 2 3 2 2 3 6 4" xfId="44698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9"/>
    <cellStyle name="표준 5 3 2 3 2 2 4 2 2 4" xfId="47002"/>
    <cellStyle name="표준 5 3 2 3 2 2 4 2 3" xfId="18242"/>
    <cellStyle name="표준 5 3 2 3 2 2 4 2 4" xfId="22404"/>
    <cellStyle name="표준 5 3 2 3 2 2 4 2 5" xfId="26502"/>
    <cellStyle name="표준 5 3 2 3 2 2 4 2 6" xfId="34713"/>
    <cellStyle name="표준 5 3 2 3 2 2 4 2 7" xfId="42906"/>
    <cellStyle name="표준 5 3 2 3 2 2 4 3" xfId="7842"/>
    <cellStyle name="표준 5 3 2 3 2 2 4 3 2" xfId="28550"/>
    <cellStyle name="표준 5 3 2 3 2 2 4 3 3" xfId="36761"/>
    <cellStyle name="표준 5 3 2 3 2 2 4 3 4" xfId="44954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5"/>
    <cellStyle name="표준 5 3 2 3 2 2 4 9" xfId="40858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1"/>
    <cellStyle name="표준 5 3 2 3 2 2 5 2 2 4" xfId="47514"/>
    <cellStyle name="표준 5 3 2 3 2 2 5 2 3" xfId="18754"/>
    <cellStyle name="표준 5 3 2 3 2 2 5 2 4" xfId="22916"/>
    <cellStyle name="표준 5 3 2 3 2 2 5 2 5" xfId="27014"/>
    <cellStyle name="표준 5 3 2 3 2 2 5 2 6" xfId="35225"/>
    <cellStyle name="표준 5 3 2 3 2 2 5 2 7" xfId="43418"/>
    <cellStyle name="표준 5 3 2 3 2 2 5 3" xfId="8354"/>
    <cellStyle name="표준 5 3 2 3 2 2 5 3 2" xfId="29062"/>
    <cellStyle name="표준 5 3 2 3 2 2 5 3 3" xfId="37273"/>
    <cellStyle name="표준 5 3 2 3 2 2 5 3 4" xfId="45466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7"/>
    <cellStyle name="표준 5 3 2 3 2 2 5 9" xfId="41370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3"/>
    <cellStyle name="표준 5 3 2 3 2 2 6 2 2 4" xfId="48026"/>
    <cellStyle name="표준 5 3 2 3 2 2 6 2 3" xfId="19266"/>
    <cellStyle name="표준 5 3 2 3 2 2 6 2 4" xfId="23428"/>
    <cellStyle name="표준 5 3 2 3 2 2 6 2 5" xfId="27526"/>
    <cellStyle name="표준 5 3 2 3 2 2 6 2 6" xfId="35737"/>
    <cellStyle name="표준 5 3 2 3 2 2 6 2 7" xfId="43930"/>
    <cellStyle name="표준 5 3 2 3 2 2 6 3" xfId="8866"/>
    <cellStyle name="표준 5 3 2 3 2 2 6 3 2" xfId="29574"/>
    <cellStyle name="표준 5 3 2 3 2 2 6 3 3" xfId="37785"/>
    <cellStyle name="표준 5 3 2 3 2 2 6 3 4" xfId="45978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9"/>
    <cellStyle name="표준 5 3 2 3 2 2 6 9" xfId="41882"/>
    <cellStyle name="표준 5 3 2 3 2 2 7" xfId="9378"/>
    <cellStyle name="표준 5 3 2 3 2 2 7 2" xfId="13490"/>
    <cellStyle name="표준 5 3 2 3 2 2 7 2 2" xfId="30086"/>
    <cellStyle name="표준 5 3 2 3 2 2 7 2 3" xfId="38297"/>
    <cellStyle name="표준 5 3 2 3 2 2 7 2 4" xfId="46490"/>
    <cellStyle name="표준 5 3 2 3 2 2 7 3" xfId="17730"/>
    <cellStyle name="표준 5 3 2 3 2 2 7 4" xfId="21892"/>
    <cellStyle name="표준 5 3 2 3 2 2 7 5" xfId="25990"/>
    <cellStyle name="표준 5 3 2 3 2 2 7 6" xfId="34201"/>
    <cellStyle name="표준 5 3 2 3 2 2 7 7" xfId="42394"/>
    <cellStyle name="표준 5 3 2 3 2 2 8" xfId="7330"/>
    <cellStyle name="표준 5 3 2 3 2 2 8 2" xfId="28038"/>
    <cellStyle name="표준 5 3 2 3 2 2 8 3" xfId="36249"/>
    <cellStyle name="표준 5 3 2 3 2 2 8 4" xfId="44442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7"/>
    <cellStyle name="표준 5 3 2 3 2 3 13" xfId="40410"/>
    <cellStyle name="표준 5 3 2 3 2 3 2" xfId="794"/>
    <cellStyle name="표준 5 3 2 3 2 3 2 10" xfId="24262"/>
    <cellStyle name="표준 5 3 2 3 2 3 2 11" xfId="32473"/>
    <cellStyle name="표준 5 3 2 3 2 3 2 12" xfId="40666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9"/>
    <cellStyle name="표준 5 3 2 3 2 3 2 2 2 2 4" xfId="47322"/>
    <cellStyle name="표준 5 3 2 3 2 3 2 2 2 3" xfId="18562"/>
    <cellStyle name="표준 5 3 2 3 2 3 2 2 2 4" xfId="22724"/>
    <cellStyle name="표준 5 3 2 3 2 3 2 2 2 5" xfId="26822"/>
    <cellStyle name="표준 5 3 2 3 2 3 2 2 2 6" xfId="35033"/>
    <cellStyle name="표준 5 3 2 3 2 3 2 2 2 7" xfId="43226"/>
    <cellStyle name="표준 5 3 2 3 2 3 2 2 3" xfId="8162"/>
    <cellStyle name="표준 5 3 2 3 2 3 2 2 3 2" xfId="28870"/>
    <cellStyle name="표준 5 3 2 3 2 3 2 2 3 3" xfId="37081"/>
    <cellStyle name="표준 5 3 2 3 2 3 2 2 3 4" xfId="45274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5"/>
    <cellStyle name="표준 5 3 2 3 2 3 2 2 9" xfId="41178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1"/>
    <cellStyle name="표준 5 3 2 3 2 3 2 3 2 2 4" xfId="47834"/>
    <cellStyle name="표준 5 3 2 3 2 3 2 3 2 3" xfId="19074"/>
    <cellStyle name="표준 5 3 2 3 2 3 2 3 2 4" xfId="23236"/>
    <cellStyle name="표준 5 3 2 3 2 3 2 3 2 5" xfId="27334"/>
    <cellStyle name="표준 5 3 2 3 2 3 2 3 2 6" xfId="35545"/>
    <cellStyle name="표준 5 3 2 3 2 3 2 3 2 7" xfId="43738"/>
    <cellStyle name="표준 5 3 2 3 2 3 2 3 3" xfId="8674"/>
    <cellStyle name="표준 5 3 2 3 2 3 2 3 3 2" xfId="29382"/>
    <cellStyle name="표준 5 3 2 3 2 3 2 3 3 3" xfId="37593"/>
    <cellStyle name="표준 5 3 2 3 2 3 2 3 3 4" xfId="45786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7"/>
    <cellStyle name="표준 5 3 2 3 2 3 2 3 9" xfId="41690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3"/>
    <cellStyle name="표준 5 3 2 3 2 3 2 4 2 2 4" xfId="48346"/>
    <cellStyle name="표준 5 3 2 3 2 3 2 4 2 3" xfId="19586"/>
    <cellStyle name="표준 5 3 2 3 2 3 2 4 2 4" xfId="23748"/>
    <cellStyle name="표준 5 3 2 3 2 3 2 4 2 5" xfId="27846"/>
    <cellStyle name="표준 5 3 2 3 2 3 2 4 2 6" xfId="36057"/>
    <cellStyle name="표준 5 3 2 3 2 3 2 4 2 7" xfId="44250"/>
    <cellStyle name="표준 5 3 2 3 2 3 2 4 3" xfId="9186"/>
    <cellStyle name="표준 5 3 2 3 2 3 2 4 3 2" xfId="29894"/>
    <cellStyle name="표준 5 3 2 3 2 3 2 4 3 3" xfId="38105"/>
    <cellStyle name="표준 5 3 2 3 2 3 2 4 3 4" xfId="46298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9"/>
    <cellStyle name="표준 5 3 2 3 2 3 2 4 9" xfId="42202"/>
    <cellStyle name="표준 5 3 2 3 2 3 2 5" xfId="9698"/>
    <cellStyle name="표준 5 3 2 3 2 3 2 5 2" xfId="13810"/>
    <cellStyle name="표준 5 3 2 3 2 3 2 5 2 2" xfId="30406"/>
    <cellStyle name="표준 5 3 2 3 2 3 2 5 2 3" xfId="38617"/>
    <cellStyle name="표준 5 3 2 3 2 3 2 5 2 4" xfId="46810"/>
    <cellStyle name="표준 5 3 2 3 2 3 2 5 3" xfId="18050"/>
    <cellStyle name="표준 5 3 2 3 2 3 2 5 4" xfId="22212"/>
    <cellStyle name="표준 5 3 2 3 2 3 2 5 5" xfId="26310"/>
    <cellStyle name="표준 5 3 2 3 2 3 2 5 6" xfId="34521"/>
    <cellStyle name="표준 5 3 2 3 2 3 2 5 7" xfId="42714"/>
    <cellStyle name="표준 5 3 2 3 2 3 2 6" xfId="7650"/>
    <cellStyle name="표준 5 3 2 3 2 3 2 6 2" xfId="28358"/>
    <cellStyle name="표준 5 3 2 3 2 3 2 6 3" xfId="36569"/>
    <cellStyle name="표준 5 3 2 3 2 3 2 6 4" xfId="44762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3"/>
    <cellStyle name="표준 5 3 2 3 2 3 3 2 2 4" xfId="47066"/>
    <cellStyle name="표준 5 3 2 3 2 3 3 2 3" xfId="18306"/>
    <cellStyle name="표준 5 3 2 3 2 3 3 2 4" xfId="22468"/>
    <cellStyle name="표준 5 3 2 3 2 3 3 2 5" xfId="26566"/>
    <cellStyle name="표준 5 3 2 3 2 3 3 2 6" xfId="34777"/>
    <cellStyle name="표준 5 3 2 3 2 3 3 2 7" xfId="42970"/>
    <cellStyle name="표준 5 3 2 3 2 3 3 3" xfId="7906"/>
    <cellStyle name="표준 5 3 2 3 2 3 3 3 2" xfId="28614"/>
    <cellStyle name="표준 5 3 2 3 2 3 3 3 3" xfId="36825"/>
    <cellStyle name="표준 5 3 2 3 2 3 3 3 4" xfId="45018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9"/>
    <cellStyle name="표준 5 3 2 3 2 3 3 9" xfId="40922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5"/>
    <cellStyle name="표준 5 3 2 3 2 3 4 2 2 4" xfId="47578"/>
    <cellStyle name="표준 5 3 2 3 2 3 4 2 3" xfId="18818"/>
    <cellStyle name="표준 5 3 2 3 2 3 4 2 4" xfId="22980"/>
    <cellStyle name="표준 5 3 2 3 2 3 4 2 5" xfId="27078"/>
    <cellStyle name="표준 5 3 2 3 2 3 4 2 6" xfId="35289"/>
    <cellStyle name="표준 5 3 2 3 2 3 4 2 7" xfId="43482"/>
    <cellStyle name="표준 5 3 2 3 2 3 4 3" xfId="8418"/>
    <cellStyle name="표준 5 3 2 3 2 3 4 3 2" xfId="29126"/>
    <cellStyle name="표준 5 3 2 3 2 3 4 3 3" xfId="37337"/>
    <cellStyle name="표준 5 3 2 3 2 3 4 3 4" xfId="45530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1"/>
    <cellStyle name="표준 5 3 2 3 2 3 4 9" xfId="41434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7"/>
    <cellStyle name="표준 5 3 2 3 2 3 5 2 2 4" xfId="48090"/>
    <cellStyle name="표준 5 3 2 3 2 3 5 2 3" xfId="19330"/>
    <cellStyle name="표준 5 3 2 3 2 3 5 2 4" xfId="23492"/>
    <cellStyle name="표준 5 3 2 3 2 3 5 2 5" xfId="27590"/>
    <cellStyle name="표준 5 3 2 3 2 3 5 2 6" xfId="35801"/>
    <cellStyle name="표준 5 3 2 3 2 3 5 2 7" xfId="43994"/>
    <cellStyle name="표준 5 3 2 3 2 3 5 3" xfId="8930"/>
    <cellStyle name="표준 5 3 2 3 2 3 5 3 2" xfId="29638"/>
    <cellStyle name="표준 5 3 2 3 2 3 5 3 3" xfId="37849"/>
    <cellStyle name="표준 5 3 2 3 2 3 5 3 4" xfId="46042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3"/>
    <cellStyle name="표준 5 3 2 3 2 3 5 9" xfId="41946"/>
    <cellStyle name="표준 5 3 2 3 2 3 6" xfId="9442"/>
    <cellStyle name="표준 5 3 2 3 2 3 6 2" xfId="13554"/>
    <cellStyle name="표준 5 3 2 3 2 3 6 2 2" xfId="30150"/>
    <cellStyle name="표준 5 3 2 3 2 3 6 2 3" xfId="38361"/>
    <cellStyle name="표준 5 3 2 3 2 3 6 2 4" xfId="46554"/>
    <cellStyle name="표준 5 3 2 3 2 3 6 3" xfId="17794"/>
    <cellStyle name="표준 5 3 2 3 2 3 6 4" xfId="21956"/>
    <cellStyle name="표준 5 3 2 3 2 3 6 5" xfId="26054"/>
    <cellStyle name="표준 5 3 2 3 2 3 6 6" xfId="34265"/>
    <cellStyle name="표준 5 3 2 3 2 3 6 7" xfId="42458"/>
    <cellStyle name="표준 5 3 2 3 2 3 7" xfId="7394"/>
    <cellStyle name="표준 5 3 2 3 2 3 7 2" xfId="28102"/>
    <cellStyle name="표준 5 3 2 3 2 3 7 3" xfId="36313"/>
    <cellStyle name="표준 5 3 2 3 2 3 7 4" xfId="44506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5"/>
    <cellStyle name="표준 5 3 2 3 2 4 12" xfId="40538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1"/>
    <cellStyle name="표준 5 3 2 3 2 4 2 2 2 4" xfId="47194"/>
    <cellStyle name="표준 5 3 2 3 2 4 2 2 3" xfId="18434"/>
    <cellStyle name="표준 5 3 2 3 2 4 2 2 4" xfId="22596"/>
    <cellStyle name="표준 5 3 2 3 2 4 2 2 5" xfId="26694"/>
    <cellStyle name="표준 5 3 2 3 2 4 2 2 6" xfId="34905"/>
    <cellStyle name="표준 5 3 2 3 2 4 2 2 7" xfId="43098"/>
    <cellStyle name="표준 5 3 2 3 2 4 2 3" xfId="8034"/>
    <cellStyle name="표준 5 3 2 3 2 4 2 3 2" xfId="28742"/>
    <cellStyle name="표준 5 3 2 3 2 4 2 3 3" xfId="36953"/>
    <cellStyle name="표준 5 3 2 3 2 4 2 3 4" xfId="45146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7"/>
    <cellStyle name="표준 5 3 2 3 2 4 2 9" xfId="41050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3"/>
    <cellStyle name="표준 5 3 2 3 2 4 3 2 2 4" xfId="47706"/>
    <cellStyle name="표준 5 3 2 3 2 4 3 2 3" xfId="18946"/>
    <cellStyle name="표준 5 3 2 3 2 4 3 2 4" xfId="23108"/>
    <cellStyle name="표준 5 3 2 3 2 4 3 2 5" xfId="27206"/>
    <cellStyle name="표준 5 3 2 3 2 4 3 2 6" xfId="35417"/>
    <cellStyle name="표준 5 3 2 3 2 4 3 2 7" xfId="43610"/>
    <cellStyle name="표준 5 3 2 3 2 4 3 3" xfId="8546"/>
    <cellStyle name="표준 5 3 2 3 2 4 3 3 2" xfId="29254"/>
    <cellStyle name="표준 5 3 2 3 2 4 3 3 3" xfId="37465"/>
    <cellStyle name="표준 5 3 2 3 2 4 3 3 4" xfId="45658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9"/>
    <cellStyle name="표준 5 3 2 3 2 4 3 9" xfId="41562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5"/>
    <cellStyle name="표준 5 3 2 3 2 4 4 2 2 4" xfId="48218"/>
    <cellStyle name="표준 5 3 2 3 2 4 4 2 3" xfId="19458"/>
    <cellStyle name="표준 5 3 2 3 2 4 4 2 4" xfId="23620"/>
    <cellStyle name="표준 5 3 2 3 2 4 4 2 5" xfId="27718"/>
    <cellStyle name="표준 5 3 2 3 2 4 4 2 6" xfId="35929"/>
    <cellStyle name="표준 5 3 2 3 2 4 4 2 7" xfId="44122"/>
    <cellStyle name="표준 5 3 2 3 2 4 4 3" xfId="9058"/>
    <cellStyle name="표준 5 3 2 3 2 4 4 3 2" xfId="29766"/>
    <cellStyle name="표준 5 3 2 3 2 4 4 3 3" xfId="37977"/>
    <cellStyle name="표준 5 3 2 3 2 4 4 3 4" xfId="46170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1"/>
    <cellStyle name="표준 5 3 2 3 2 4 4 9" xfId="42074"/>
    <cellStyle name="표준 5 3 2 3 2 4 5" xfId="9570"/>
    <cellStyle name="표준 5 3 2 3 2 4 5 2" xfId="13682"/>
    <cellStyle name="표준 5 3 2 3 2 4 5 2 2" xfId="30278"/>
    <cellStyle name="표준 5 3 2 3 2 4 5 2 3" xfId="38489"/>
    <cellStyle name="표준 5 3 2 3 2 4 5 2 4" xfId="46682"/>
    <cellStyle name="표준 5 3 2 3 2 4 5 3" xfId="17922"/>
    <cellStyle name="표준 5 3 2 3 2 4 5 4" xfId="22084"/>
    <cellStyle name="표준 5 3 2 3 2 4 5 5" xfId="26182"/>
    <cellStyle name="표준 5 3 2 3 2 4 5 6" xfId="34393"/>
    <cellStyle name="표준 5 3 2 3 2 4 5 7" xfId="42586"/>
    <cellStyle name="표준 5 3 2 3 2 4 6" xfId="7522"/>
    <cellStyle name="표준 5 3 2 3 2 4 6 2" xfId="28230"/>
    <cellStyle name="표준 5 3 2 3 2 4 6 3" xfId="36441"/>
    <cellStyle name="표준 5 3 2 3 2 4 6 4" xfId="44634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5"/>
    <cellStyle name="표준 5 3 2 3 2 5 2 2 4" xfId="46938"/>
    <cellStyle name="표준 5 3 2 3 2 5 2 3" xfId="18178"/>
    <cellStyle name="표준 5 3 2 3 2 5 2 4" xfId="22340"/>
    <cellStyle name="표준 5 3 2 3 2 5 2 5" xfId="26438"/>
    <cellStyle name="표준 5 3 2 3 2 5 2 6" xfId="34649"/>
    <cellStyle name="표준 5 3 2 3 2 5 2 7" xfId="42842"/>
    <cellStyle name="표준 5 3 2 3 2 5 3" xfId="7778"/>
    <cellStyle name="표준 5 3 2 3 2 5 3 2" xfId="28486"/>
    <cellStyle name="표준 5 3 2 3 2 5 3 3" xfId="36697"/>
    <cellStyle name="표준 5 3 2 3 2 5 3 4" xfId="44890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1"/>
    <cellStyle name="표준 5 3 2 3 2 5 9" xfId="40794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7"/>
    <cellStyle name="표준 5 3 2 3 2 6 2 2 4" xfId="47450"/>
    <cellStyle name="표준 5 3 2 3 2 6 2 3" xfId="18690"/>
    <cellStyle name="표준 5 3 2 3 2 6 2 4" xfId="22852"/>
    <cellStyle name="표준 5 3 2 3 2 6 2 5" xfId="26950"/>
    <cellStyle name="표준 5 3 2 3 2 6 2 6" xfId="35161"/>
    <cellStyle name="표준 5 3 2 3 2 6 2 7" xfId="43354"/>
    <cellStyle name="표준 5 3 2 3 2 6 3" xfId="8290"/>
    <cellStyle name="표준 5 3 2 3 2 6 3 2" xfId="28998"/>
    <cellStyle name="표준 5 3 2 3 2 6 3 3" xfId="37209"/>
    <cellStyle name="표준 5 3 2 3 2 6 3 4" xfId="45402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3"/>
    <cellStyle name="표준 5 3 2 3 2 6 9" xfId="41306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9"/>
    <cellStyle name="표준 5 3 2 3 2 7 2 2 4" xfId="47962"/>
    <cellStyle name="표준 5 3 2 3 2 7 2 3" xfId="19202"/>
    <cellStyle name="표준 5 3 2 3 2 7 2 4" xfId="23364"/>
    <cellStyle name="표준 5 3 2 3 2 7 2 5" xfId="27462"/>
    <cellStyle name="표준 5 3 2 3 2 7 2 6" xfId="35673"/>
    <cellStyle name="표준 5 3 2 3 2 7 2 7" xfId="43866"/>
    <cellStyle name="표준 5 3 2 3 2 7 3" xfId="8802"/>
    <cellStyle name="표준 5 3 2 3 2 7 3 2" xfId="29510"/>
    <cellStyle name="표준 5 3 2 3 2 7 3 3" xfId="37721"/>
    <cellStyle name="표준 5 3 2 3 2 7 3 4" xfId="45914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5"/>
    <cellStyle name="표준 5 3 2 3 2 7 9" xfId="41818"/>
    <cellStyle name="표준 5 3 2 3 2 8" xfId="7039"/>
    <cellStyle name="표준 5 3 2 3 2 8 2" xfId="9314"/>
    <cellStyle name="표준 5 3 2 3 2 8 2 2" xfId="30022"/>
    <cellStyle name="표준 5 3 2 3 2 8 2 3" xfId="38233"/>
    <cellStyle name="표준 5 3 2 3 2 8 2 4" xfId="46426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7"/>
    <cellStyle name="표준 5 3 2 3 2 8 8" xfId="42330"/>
    <cellStyle name="표준 5 3 2 3 2 9" xfId="7141"/>
    <cellStyle name="표준 5 3 2 3 2 9 2" xfId="27974"/>
    <cellStyle name="표준 5 3 2 3 2 9 3" xfId="36185"/>
    <cellStyle name="표준 5 3 2 3 2 9 4" xfId="44378"/>
    <cellStyle name="표준 5 3 2 3 3" xfId="442"/>
    <cellStyle name="표준 5 3 2 3 3 10" xfId="15650"/>
    <cellStyle name="표준 5 3 2 3 3 11" xfId="19812"/>
    <cellStyle name="표준 5 3 2 3 3 12" xfId="23910"/>
    <cellStyle name="표준 5 3 2 3 3 13" xfId="32121"/>
    <cellStyle name="표준 5 3 2 3 3 14" xfId="40314"/>
    <cellStyle name="표준 5 3 2 3 3 2" xfId="570"/>
    <cellStyle name="표준 5 3 2 3 3 2 10" xfId="19940"/>
    <cellStyle name="표준 5 3 2 3 3 2 11" xfId="24038"/>
    <cellStyle name="표준 5 3 2 3 3 2 12" xfId="32249"/>
    <cellStyle name="표준 5 3 2 3 3 2 13" xfId="40442"/>
    <cellStyle name="표준 5 3 2 3 3 2 2" xfId="826"/>
    <cellStyle name="표준 5 3 2 3 3 2 2 10" xfId="24294"/>
    <cellStyle name="표준 5 3 2 3 3 2 2 11" xfId="32505"/>
    <cellStyle name="표준 5 3 2 3 3 2 2 12" xfId="40698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1"/>
    <cellStyle name="표준 5 3 2 3 3 2 2 2 2 2 4" xfId="47354"/>
    <cellStyle name="표준 5 3 2 3 3 2 2 2 2 3" xfId="18594"/>
    <cellStyle name="표준 5 3 2 3 3 2 2 2 2 4" xfId="22756"/>
    <cellStyle name="표준 5 3 2 3 3 2 2 2 2 5" xfId="26854"/>
    <cellStyle name="표준 5 3 2 3 3 2 2 2 2 6" xfId="35065"/>
    <cellStyle name="표준 5 3 2 3 3 2 2 2 2 7" xfId="43258"/>
    <cellStyle name="표준 5 3 2 3 3 2 2 2 3" xfId="8194"/>
    <cellStyle name="표준 5 3 2 3 3 2 2 2 3 2" xfId="28902"/>
    <cellStyle name="표준 5 3 2 3 3 2 2 2 3 3" xfId="37113"/>
    <cellStyle name="표준 5 3 2 3 3 2 2 2 3 4" xfId="45306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7"/>
    <cellStyle name="표준 5 3 2 3 3 2 2 2 9" xfId="41210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3"/>
    <cellStyle name="표준 5 3 2 3 3 2 2 3 2 2 4" xfId="47866"/>
    <cellStyle name="표준 5 3 2 3 3 2 2 3 2 3" xfId="19106"/>
    <cellStyle name="표준 5 3 2 3 3 2 2 3 2 4" xfId="23268"/>
    <cellStyle name="표준 5 3 2 3 3 2 2 3 2 5" xfId="27366"/>
    <cellStyle name="표준 5 3 2 3 3 2 2 3 2 6" xfId="35577"/>
    <cellStyle name="표준 5 3 2 3 3 2 2 3 2 7" xfId="43770"/>
    <cellStyle name="표준 5 3 2 3 3 2 2 3 3" xfId="8706"/>
    <cellStyle name="표준 5 3 2 3 3 2 2 3 3 2" xfId="29414"/>
    <cellStyle name="표준 5 3 2 3 3 2 2 3 3 3" xfId="37625"/>
    <cellStyle name="표준 5 3 2 3 3 2 2 3 3 4" xfId="45818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9"/>
    <cellStyle name="표준 5 3 2 3 3 2 2 3 9" xfId="41722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5"/>
    <cellStyle name="표준 5 3 2 3 3 2 2 4 2 2 4" xfId="48378"/>
    <cellStyle name="표준 5 3 2 3 3 2 2 4 2 3" xfId="19618"/>
    <cellStyle name="표준 5 3 2 3 3 2 2 4 2 4" xfId="23780"/>
    <cellStyle name="표준 5 3 2 3 3 2 2 4 2 5" xfId="27878"/>
    <cellStyle name="표준 5 3 2 3 3 2 2 4 2 6" xfId="36089"/>
    <cellStyle name="표준 5 3 2 3 3 2 2 4 2 7" xfId="44282"/>
    <cellStyle name="표준 5 3 2 3 3 2 2 4 3" xfId="9218"/>
    <cellStyle name="표준 5 3 2 3 3 2 2 4 3 2" xfId="29926"/>
    <cellStyle name="표준 5 3 2 3 3 2 2 4 3 3" xfId="38137"/>
    <cellStyle name="표준 5 3 2 3 3 2 2 4 3 4" xfId="46330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1"/>
    <cellStyle name="표준 5 3 2 3 3 2 2 4 9" xfId="42234"/>
    <cellStyle name="표준 5 3 2 3 3 2 2 5" xfId="9730"/>
    <cellStyle name="표준 5 3 2 3 3 2 2 5 2" xfId="13842"/>
    <cellStyle name="표준 5 3 2 3 3 2 2 5 2 2" xfId="30438"/>
    <cellStyle name="표준 5 3 2 3 3 2 2 5 2 3" xfId="38649"/>
    <cellStyle name="표준 5 3 2 3 3 2 2 5 2 4" xfId="46842"/>
    <cellStyle name="표준 5 3 2 3 3 2 2 5 3" xfId="18082"/>
    <cellStyle name="표준 5 3 2 3 3 2 2 5 4" xfId="22244"/>
    <cellStyle name="표준 5 3 2 3 3 2 2 5 5" xfId="26342"/>
    <cellStyle name="표준 5 3 2 3 3 2 2 5 6" xfId="34553"/>
    <cellStyle name="표준 5 3 2 3 3 2 2 5 7" xfId="42746"/>
    <cellStyle name="표준 5 3 2 3 3 2 2 6" xfId="7682"/>
    <cellStyle name="표준 5 3 2 3 3 2 2 6 2" xfId="28390"/>
    <cellStyle name="표준 5 3 2 3 3 2 2 6 3" xfId="36601"/>
    <cellStyle name="표준 5 3 2 3 3 2 2 6 4" xfId="44794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5"/>
    <cellStyle name="표준 5 3 2 3 3 2 3 2 2 4" xfId="47098"/>
    <cellStyle name="표준 5 3 2 3 3 2 3 2 3" xfId="18338"/>
    <cellStyle name="표준 5 3 2 3 3 2 3 2 4" xfId="22500"/>
    <cellStyle name="표준 5 3 2 3 3 2 3 2 5" xfId="26598"/>
    <cellStyle name="표준 5 3 2 3 3 2 3 2 6" xfId="34809"/>
    <cellStyle name="표준 5 3 2 3 3 2 3 2 7" xfId="43002"/>
    <cellStyle name="표준 5 3 2 3 3 2 3 3" xfId="7938"/>
    <cellStyle name="표준 5 3 2 3 3 2 3 3 2" xfId="28646"/>
    <cellStyle name="표준 5 3 2 3 3 2 3 3 3" xfId="36857"/>
    <cellStyle name="표준 5 3 2 3 3 2 3 3 4" xfId="45050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1"/>
    <cellStyle name="표준 5 3 2 3 3 2 3 9" xfId="40954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7"/>
    <cellStyle name="표준 5 3 2 3 3 2 4 2 2 4" xfId="47610"/>
    <cellStyle name="표준 5 3 2 3 3 2 4 2 3" xfId="18850"/>
    <cellStyle name="표준 5 3 2 3 3 2 4 2 4" xfId="23012"/>
    <cellStyle name="표준 5 3 2 3 3 2 4 2 5" xfId="27110"/>
    <cellStyle name="표준 5 3 2 3 3 2 4 2 6" xfId="35321"/>
    <cellStyle name="표준 5 3 2 3 3 2 4 2 7" xfId="43514"/>
    <cellStyle name="표준 5 3 2 3 3 2 4 3" xfId="8450"/>
    <cellStyle name="표준 5 3 2 3 3 2 4 3 2" xfId="29158"/>
    <cellStyle name="표준 5 3 2 3 3 2 4 3 3" xfId="37369"/>
    <cellStyle name="표준 5 3 2 3 3 2 4 3 4" xfId="45562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3"/>
    <cellStyle name="표준 5 3 2 3 3 2 4 9" xfId="41466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9"/>
    <cellStyle name="표준 5 3 2 3 3 2 5 2 2 4" xfId="48122"/>
    <cellStyle name="표준 5 3 2 3 3 2 5 2 3" xfId="19362"/>
    <cellStyle name="표준 5 3 2 3 3 2 5 2 4" xfId="23524"/>
    <cellStyle name="표준 5 3 2 3 3 2 5 2 5" xfId="27622"/>
    <cellStyle name="표준 5 3 2 3 3 2 5 2 6" xfId="35833"/>
    <cellStyle name="표준 5 3 2 3 3 2 5 2 7" xfId="44026"/>
    <cellStyle name="표준 5 3 2 3 3 2 5 3" xfId="8962"/>
    <cellStyle name="표준 5 3 2 3 3 2 5 3 2" xfId="29670"/>
    <cellStyle name="표준 5 3 2 3 3 2 5 3 3" xfId="37881"/>
    <cellStyle name="표준 5 3 2 3 3 2 5 3 4" xfId="46074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5"/>
    <cellStyle name="표준 5 3 2 3 3 2 5 9" xfId="41978"/>
    <cellStyle name="표준 5 3 2 3 3 2 6" xfId="9474"/>
    <cellStyle name="표준 5 3 2 3 3 2 6 2" xfId="13586"/>
    <cellStyle name="표준 5 3 2 3 3 2 6 2 2" xfId="30182"/>
    <cellStyle name="표준 5 3 2 3 3 2 6 2 3" xfId="38393"/>
    <cellStyle name="표준 5 3 2 3 3 2 6 2 4" xfId="46586"/>
    <cellStyle name="표준 5 3 2 3 3 2 6 3" xfId="17826"/>
    <cellStyle name="표준 5 3 2 3 3 2 6 4" xfId="21988"/>
    <cellStyle name="표준 5 3 2 3 3 2 6 5" xfId="26086"/>
    <cellStyle name="표준 5 3 2 3 3 2 6 6" xfId="34297"/>
    <cellStyle name="표준 5 3 2 3 3 2 6 7" xfId="42490"/>
    <cellStyle name="표준 5 3 2 3 3 2 7" xfId="7426"/>
    <cellStyle name="표준 5 3 2 3 3 2 7 2" xfId="28134"/>
    <cellStyle name="표준 5 3 2 3 3 2 7 3" xfId="36345"/>
    <cellStyle name="표준 5 3 2 3 3 2 7 4" xfId="44538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7"/>
    <cellStyle name="표준 5 3 2 3 3 3 12" xfId="40570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3"/>
    <cellStyle name="표준 5 3 2 3 3 3 2 2 2 4" xfId="47226"/>
    <cellStyle name="표준 5 3 2 3 3 3 2 2 3" xfId="18466"/>
    <cellStyle name="표준 5 3 2 3 3 3 2 2 4" xfId="22628"/>
    <cellStyle name="표준 5 3 2 3 3 3 2 2 5" xfId="26726"/>
    <cellStyle name="표준 5 3 2 3 3 3 2 2 6" xfId="34937"/>
    <cellStyle name="표준 5 3 2 3 3 3 2 2 7" xfId="43130"/>
    <cellStyle name="표준 5 3 2 3 3 3 2 3" xfId="8066"/>
    <cellStyle name="표준 5 3 2 3 3 3 2 3 2" xfId="28774"/>
    <cellStyle name="표준 5 3 2 3 3 3 2 3 3" xfId="36985"/>
    <cellStyle name="표준 5 3 2 3 3 3 2 3 4" xfId="45178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9"/>
    <cellStyle name="표준 5 3 2 3 3 3 2 9" xfId="41082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5"/>
    <cellStyle name="표준 5 3 2 3 3 3 3 2 2 4" xfId="47738"/>
    <cellStyle name="표준 5 3 2 3 3 3 3 2 3" xfId="18978"/>
    <cellStyle name="표준 5 3 2 3 3 3 3 2 4" xfId="23140"/>
    <cellStyle name="표준 5 3 2 3 3 3 3 2 5" xfId="27238"/>
    <cellStyle name="표준 5 3 2 3 3 3 3 2 6" xfId="35449"/>
    <cellStyle name="표준 5 3 2 3 3 3 3 2 7" xfId="43642"/>
    <cellStyle name="표준 5 3 2 3 3 3 3 3" xfId="8578"/>
    <cellStyle name="표준 5 3 2 3 3 3 3 3 2" xfId="29286"/>
    <cellStyle name="표준 5 3 2 3 3 3 3 3 3" xfId="37497"/>
    <cellStyle name="표준 5 3 2 3 3 3 3 3 4" xfId="45690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1"/>
    <cellStyle name="표준 5 3 2 3 3 3 3 9" xfId="41594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7"/>
    <cellStyle name="표준 5 3 2 3 3 3 4 2 2 4" xfId="48250"/>
    <cellStyle name="표준 5 3 2 3 3 3 4 2 3" xfId="19490"/>
    <cellStyle name="표준 5 3 2 3 3 3 4 2 4" xfId="23652"/>
    <cellStyle name="표준 5 3 2 3 3 3 4 2 5" xfId="27750"/>
    <cellStyle name="표준 5 3 2 3 3 3 4 2 6" xfId="35961"/>
    <cellStyle name="표준 5 3 2 3 3 3 4 2 7" xfId="44154"/>
    <cellStyle name="표준 5 3 2 3 3 3 4 3" xfId="9090"/>
    <cellStyle name="표준 5 3 2 3 3 3 4 3 2" xfId="29798"/>
    <cellStyle name="표준 5 3 2 3 3 3 4 3 3" xfId="38009"/>
    <cellStyle name="표준 5 3 2 3 3 3 4 3 4" xfId="46202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3"/>
    <cellStyle name="표준 5 3 2 3 3 3 4 9" xfId="42106"/>
    <cellStyle name="표준 5 3 2 3 3 3 5" xfId="9602"/>
    <cellStyle name="표준 5 3 2 3 3 3 5 2" xfId="13714"/>
    <cellStyle name="표준 5 3 2 3 3 3 5 2 2" xfId="30310"/>
    <cellStyle name="표준 5 3 2 3 3 3 5 2 3" xfId="38521"/>
    <cellStyle name="표준 5 3 2 3 3 3 5 2 4" xfId="46714"/>
    <cellStyle name="표준 5 3 2 3 3 3 5 3" xfId="17954"/>
    <cellStyle name="표준 5 3 2 3 3 3 5 4" xfId="22116"/>
    <cellStyle name="표준 5 3 2 3 3 3 5 5" xfId="26214"/>
    <cellStyle name="표준 5 3 2 3 3 3 5 6" xfId="34425"/>
    <cellStyle name="표준 5 3 2 3 3 3 5 7" xfId="42618"/>
    <cellStyle name="표준 5 3 2 3 3 3 6" xfId="7554"/>
    <cellStyle name="표준 5 3 2 3 3 3 6 2" xfId="28262"/>
    <cellStyle name="표준 5 3 2 3 3 3 6 3" xfId="36473"/>
    <cellStyle name="표준 5 3 2 3 3 3 6 4" xfId="44666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7"/>
    <cellStyle name="표준 5 3 2 3 3 4 2 2 4" xfId="46970"/>
    <cellStyle name="표준 5 3 2 3 3 4 2 3" xfId="18210"/>
    <cellStyle name="표준 5 3 2 3 3 4 2 4" xfId="22372"/>
    <cellStyle name="표준 5 3 2 3 3 4 2 5" xfId="26470"/>
    <cellStyle name="표준 5 3 2 3 3 4 2 6" xfId="34681"/>
    <cellStyle name="표준 5 3 2 3 3 4 2 7" xfId="42874"/>
    <cellStyle name="표준 5 3 2 3 3 4 3" xfId="7810"/>
    <cellStyle name="표준 5 3 2 3 3 4 3 2" xfId="28518"/>
    <cellStyle name="표준 5 3 2 3 3 4 3 3" xfId="36729"/>
    <cellStyle name="표준 5 3 2 3 3 4 3 4" xfId="44922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3"/>
    <cellStyle name="표준 5 3 2 3 3 4 9" xfId="40826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9"/>
    <cellStyle name="표준 5 3 2 3 3 5 2 2 4" xfId="47482"/>
    <cellStyle name="표준 5 3 2 3 3 5 2 3" xfId="18722"/>
    <cellStyle name="표준 5 3 2 3 3 5 2 4" xfId="22884"/>
    <cellStyle name="표준 5 3 2 3 3 5 2 5" xfId="26982"/>
    <cellStyle name="표준 5 3 2 3 3 5 2 6" xfId="35193"/>
    <cellStyle name="표준 5 3 2 3 3 5 2 7" xfId="43386"/>
    <cellStyle name="표준 5 3 2 3 3 5 3" xfId="8322"/>
    <cellStyle name="표준 5 3 2 3 3 5 3 2" xfId="29030"/>
    <cellStyle name="표준 5 3 2 3 3 5 3 3" xfId="37241"/>
    <cellStyle name="표준 5 3 2 3 3 5 3 4" xfId="45434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5"/>
    <cellStyle name="표준 5 3 2 3 3 5 9" xfId="41338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1"/>
    <cellStyle name="표준 5 3 2 3 3 6 2 2 4" xfId="47994"/>
    <cellStyle name="표준 5 3 2 3 3 6 2 3" xfId="19234"/>
    <cellStyle name="표준 5 3 2 3 3 6 2 4" xfId="23396"/>
    <cellStyle name="표준 5 3 2 3 3 6 2 5" xfId="27494"/>
    <cellStyle name="표준 5 3 2 3 3 6 2 6" xfId="35705"/>
    <cellStyle name="표준 5 3 2 3 3 6 2 7" xfId="43898"/>
    <cellStyle name="표준 5 3 2 3 3 6 3" xfId="8834"/>
    <cellStyle name="표준 5 3 2 3 3 6 3 2" xfId="29542"/>
    <cellStyle name="표준 5 3 2 3 3 6 3 3" xfId="37753"/>
    <cellStyle name="표준 5 3 2 3 3 6 3 4" xfId="45946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7"/>
    <cellStyle name="표준 5 3 2 3 3 6 9" xfId="41850"/>
    <cellStyle name="표준 5 3 2 3 3 7" xfId="9346"/>
    <cellStyle name="표준 5 3 2 3 3 7 2" xfId="13458"/>
    <cellStyle name="표준 5 3 2 3 3 7 2 2" xfId="30054"/>
    <cellStyle name="표준 5 3 2 3 3 7 2 3" xfId="38265"/>
    <cellStyle name="표준 5 3 2 3 3 7 2 4" xfId="46458"/>
    <cellStyle name="표준 5 3 2 3 3 7 3" xfId="17698"/>
    <cellStyle name="표준 5 3 2 3 3 7 4" xfId="21860"/>
    <cellStyle name="표준 5 3 2 3 3 7 5" xfId="25958"/>
    <cellStyle name="표준 5 3 2 3 3 7 6" xfId="34169"/>
    <cellStyle name="표준 5 3 2 3 3 7 7" xfId="42362"/>
    <cellStyle name="표준 5 3 2 3 3 8" xfId="7298"/>
    <cellStyle name="표준 5 3 2 3 3 8 2" xfId="28006"/>
    <cellStyle name="표준 5 3 2 3 3 8 3" xfId="36217"/>
    <cellStyle name="표준 5 3 2 3 3 8 4" xfId="44410"/>
    <cellStyle name="표준 5 3 2 3 3 9" xfId="11410"/>
    <cellStyle name="표준 5 3 2 3 4" xfId="506"/>
    <cellStyle name="표준 5 3 2 3 4 10" xfId="19876"/>
    <cellStyle name="표준 5 3 2 3 4 11" xfId="23974"/>
    <cellStyle name="표준 5 3 2 3 4 12" xfId="32185"/>
    <cellStyle name="표준 5 3 2 3 4 13" xfId="40378"/>
    <cellStyle name="표준 5 3 2 3 4 2" xfId="762"/>
    <cellStyle name="표준 5 3 2 3 4 2 10" xfId="24230"/>
    <cellStyle name="표준 5 3 2 3 4 2 11" xfId="32441"/>
    <cellStyle name="표준 5 3 2 3 4 2 12" xfId="40634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7"/>
    <cellStyle name="표준 5 3 2 3 4 2 2 2 2 4" xfId="47290"/>
    <cellStyle name="표준 5 3 2 3 4 2 2 2 3" xfId="18530"/>
    <cellStyle name="표준 5 3 2 3 4 2 2 2 4" xfId="22692"/>
    <cellStyle name="표준 5 3 2 3 4 2 2 2 5" xfId="26790"/>
    <cellStyle name="표준 5 3 2 3 4 2 2 2 6" xfId="35001"/>
    <cellStyle name="표준 5 3 2 3 4 2 2 2 7" xfId="43194"/>
    <cellStyle name="표준 5 3 2 3 4 2 2 3" xfId="8130"/>
    <cellStyle name="표준 5 3 2 3 4 2 2 3 2" xfId="28838"/>
    <cellStyle name="표준 5 3 2 3 4 2 2 3 3" xfId="37049"/>
    <cellStyle name="표준 5 3 2 3 4 2 2 3 4" xfId="45242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3"/>
    <cellStyle name="표준 5 3 2 3 4 2 2 9" xfId="41146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9"/>
    <cellStyle name="표준 5 3 2 3 4 2 3 2 2 4" xfId="47802"/>
    <cellStyle name="표준 5 3 2 3 4 2 3 2 3" xfId="19042"/>
    <cellStyle name="표준 5 3 2 3 4 2 3 2 4" xfId="23204"/>
    <cellStyle name="표준 5 3 2 3 4 2 3 2 5" xfId="27302"/>
    <cellStyle name="표준 5 3 2 3 4 2 3 2 6" xfId="35513"/>
    <cellStyle name="표준 5 3 2 3 4 2 3 2 7" xfId="43706"/>
    <cellStyle name="표준 5 3 2 3 4 2 3 3" xfId="8642"/>
    <cellStyle name="표준 5 3 2 3 4 2 3 3 2" xfId="29350"/>
    <cellStyle name="표준 5 3 2 3 4 2 3 3 3" xfId="37561"/>
    <cellStyle name="표준 5 3 2 3 4 2 3 3 4" xfId="45754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5"/>
    <cellStyle name="표준 5 3 2 3 4 2 3 9" xfId="41658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1"/>
    <cellStyle name="표준 5 3 2 3 4 2 4 2 2 4" xfId="48314"/>
    <cellStyle name="표준 5 3 2 3 4 2 4 2 3" xfId="19554"/>
    <cellStyle name="표준 5 3 2 3 4 2 4 2 4" xfId="23716"/>
    <cellStyle name="표준 5 3 2 3 4 2 4 2 5" xfId="27814"/>
    <cellStyle name="표준 5 3 2 3 4 2 4 2 6" xfId="36025"/>
    <cellStyle name="표준 5 3 2 3 4 2 4 2 7" xfId="44218"/>
    <cellStyle name="표준 5 3 2 3 4 2 4 3" xfId="9154"/>
    <cellStyle name="표준 5 3 2 3 4 2 4 3 2" xfId="29862"/>
    <cellStyle name="표준 5 3 2 3 4 2 4 3 3" xfId="38073"/>
    <cellStyle name="표준 5 3 2 3 4 2 4 3 4" xfId="46266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7"/>
    <cellStyle name="표준 5 3 2 3 4 2 4 9" xfId="42170"/>
    <cellStyle name="표준 5 3 2 3 4 2 5" xfId="9666"/>
    <cellStyle name="표준 5 3 2 3 4 2 5 2" xfId="13778"/>
    <cellStyle name="표준 5 3 2 3 4 2 5 2 2" xfId="30374"/>
    <cellStyle name="표준 5 3 2 3 4 2 5 2 3" xfId="38585"/>
    <cellStyle name="표준 5 3 2 3 4 2 5 2 4" xfId="46778"/>
    <cellStyle name="표준 5 3 2 3 4 2 5 3" xfId="18018"/>
    <cellStyle name="표준 5 3 2 3 4 2 5 4" xfId="22180"/>
    <cellStyle name="표준 5 3 2 3 4 2 5 5" xfId="26278"/>
    <cellStyle name="표준 5 3 2 3 4 2 5 6" xfId="34489"/>
    <cellStyle name="표준 5 3 2 3 4 2 5 7" xfId="42682"/>
    <cellStyle name="표준 5 3 2 3 4 2 6" xfId="7618"/>
    <cellStyle name="표준 5 3 2 3 4 2 6 2" xfId="28326"/>
    <cellStyle name="표준 5 3 2 3 4 2 6 3" xfId="36537"/>
    <cellStyle name="표준 5 3 2 3 4 2 6 4" xfId="44730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1"/>
    <cellStyle name="표준 5 3 2 3 4 3 2 2 4" xfId="47034"/>
    <cellStyle name="표준 5 3 2 3 4 3 2 3" xfId="18274"/>
    <cellStyle name="표준 5 3 2 3 4 3 2 4" xfId="22436"/>
    <cellStyle name="표준 5 3 2 3 4 3 2 5" xfId="26534"/>
    <cellStyle name="표준 5 3 2 3 4 3 2 6" xfId="34745"/>
    <cellStyle name="표준 5 3 2 3 4 3 2 7" xfId="42938"/>
    <cellStyle name="표준 5 3 2 3 4 3 3" xfId="7874"/>
    <cellStyle name="표준 5 3 2 3 4 3 3 2" xfId="28582"/>
    <cellStyle name="표준 5 3 2 3 4 3 3 3" xfId="36793"/>
    <cellStyle name="표준 5 3 2 3 4 3 3 4" xfId="44986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7"/>
    <cellStyle name="표준 5 3 2 3 4 3 9" xfId="40890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3"/>
    <cellStyle name="표준 5 3 2 3 4 4 2 2 4" xfId="47546"/>
    <cellStyle name="표준 5 3 2 3 4 4 2 3" xfId="18786"/>
    <cellStyle name="표준 5 3 2 3 4 4 2 4" xfId="22948"/>
    <cellStyle name="표준 5 3 2 3 4 4 2 5" xfId="27046"/>
    <cellStyle name="표준 5 3 2 3 4 4 2 6" xfId="35257"/>
    <cellStyle name="표준 5 3 2 3 4 4 2 7" xfId="43450"/>
    <cellStyle name="표준 5 3 2 3 4 4 3" xfId="8386"/>
    <cellStyle name="표준 5 3 2 3 4 4 3 2" xfId="29094"/>
    <cellStyle name="표준 5 3 2 3 4 4 3 3" xfId="37305"/>
    <cellStyle name="표준 5 3 2 3 4 4 3 4" xfId="45498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9"/>
    <cellStyle name="표준 5 3 2 3 4 4 9" xfId="41402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5"/>
    <cellStyle name="표준 5 3 2 3 4 5 2 2 4" xfId="48058"/>
    <cellStyle name="표준 5 3 2 3 4 5 2 3" xfId="19298"/>
    <cellStyle name="표준 5 3 2 3 4 5 2 4" xfId="23460"/>
    <cellStyle name="표준 5 3 2 3 4 5 2 5" xfId="27558"/>
    <cellStyle name="표준 5 3 2 3 4 5 2 6" xfId="35769"/>
    <cellStyle name="표준 5 3 2 3 4 5 2 7" xfId="43962"/>
    <cellStyle name="표준 5 3 2 3 4 5 3" xfId="8898"/>
    <cellStyle name="표준 5 3 2 3 4 5 3 2" xfId="29606"/>
    <cellStyle name="표준 5 3 2 3 4 5 3 3" xfId="37817"/>
    <cellStyle name="표준 5 3 2 3 4 5 3 4" xfId="46010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1"/>
    <cellStyle name="표준 5 3 2 3 4 5 9" xfId="41914"/>
    <cellStyle name="표준 5 3 2 3 4 6" xfId="9410"/>
    <cellStyle name="표준 5 3 2 3 4 6 2" xfId="13522"/>
    <cellStyle name="표준 5 3 2 3 4 6 2 2" xfId="30118"/>
    <cellStyle name="표준 5 3 2 3 4 6 2 3" xfId="38329"/>
    <cellStyle name="표준 5 3 2 3 4 6 2 4" xfId="46522"/>
    <cellStyle name="표준 5 3 2 3 4 6 3" xfId="17762"/>
    <cellStyle name="표준 5 3 2 3 4 6 4" xfId="21924"/>
    <cellStyle name="표준 5 3 2 3 4 6 5" xfId="26022"/>
    <cellStyle name="표준 5 3 2 3 4 6 6" xfId="34233"/>
    <cellStyle name="표준 5 3 2 3 4 6 7" xfId="42426"/>
    <cellStyle name="표준 5 3 2 3 4 7" xfId="7362"/>
    <cellStyle name="표준 5 3 2 3 4 7 2" xfId="28070"/>
    <cellStyle name="표준 5 3 2 3 4 7 3" xfId="36281"/>
    <cellStyle name="표준 5 3 2 3 4 7 4" xfId="44474"/>
    <cellStyle name="표준 5 3 2 3 4 8" xfId="11474"/>
    <cellStyle name="표준 5 3 2 3 4 9" xfId="15714"/>
    <cellStyle name="표준 5 3 2 3 5" xfId="634"/>
    <cellStyle name="표준 5 3 2 3 5 10" xfId="24102"/>
    <cellStyle name="표준 5 3 2 3 5 11" xfId="32313"/>
    <cellStyle name="표준 5 3 2 3 5 12" xfId="40506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9"/>
    <cellStyle name="표준 5 3 2 3 5 2 2 2 4" xfId="47162"/>
    <cellStyle name="표준 5 3 2 3 5 2 2 3" xfId="18402"/>
    <cellStyle name="표준 5 3 2 3 5 2 2 4" xfId="22564"/>
    <cellStyle name="표준 5 3 2 3 5 2 2 5" xfId="26662"/>
    <cellStyle name="표준 5 3 2 3 5 2 2 6" xfId="34873"/>
    <cellStyle name="표준 5 3 2 3 5 2 2 7" xfId="43066"/>
    <cellStyle name="표준 5 3 2 3 5 2 3" xfId="8002"/>
    <cellStyle name="표준 5 3 2 3 5 2 3 2" xfId="28710"/>
    <cellStyle name="표준 5 3 2 3 5 2 3 3" xfId="36921"/>
    <cellStyle name="표준 5 3 2 3 5 2 3 4" xfId="45114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5"/>
    <cellStyle name="표준 5 3 2 3 5 2 9" xfId="41018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1"/>
    <cellStyle name="표준 5 3 2 3 5 3 2 2 4" xfId="47674"/>
    <cellStyle name="표준 5 3 2 3 5 3 2 3" xfId="18914"/>
    <cellStyle name="표준 5 3 2 3 5 3 2 4" xfId="23076"/>
    <cellStyle name="표준 5 3 2 3 5 3 2 5" xfId="27174"/>
    <cellStyle name="표준 5 3 2 3 5 3 2 6" xfId="35385"/>
    <cellStyle name="표준 5 3 2 3 5 3 2 7" xfId="43578"/>
    <cellStyle name="표준 5 3 2 3 5 3 3" xfId="8514"/>
    <cellStyle name="표준 5 3 2 3 5 3 3 2" xfId="29222"/>
    <cellStyle name="표준 5 3 2 3 5 3 3 3" xfId="37433"/>
    <cellStyle name="표준 5 3 2 3 5 3 3 4" xfId="45626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7"/>
    <cellStyle name="표준 5 3 2 3 5 3 9" xfId="41530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3"/>
    <cellStyle name="표준 5 3 2 3 5 4 2 2 4" xfId="48186"/>
    <cellStyle name="표준 5 3 2 3 5 4 2 3" xfId="19426"/>
    <cellStyle name="표준 5 3 2 3 5 4 2 4" xfId="23588"/>
    <cellStyle name="표준 5 3 2 3 5 4 2 5" xfId="27686"/>
    <cellStyle name="표준 5 3 2 3 5 4 2 6" xfId="35897"/>
    <cellStyle name="표준 5 3 2 3 5 4 2 7" xfId="44090"/>
    <cellStyle name="표준 5 3 2 3 5 4 3" xfId="9026"/>
    <cellStyle name="표준 5 3 2 3 5 4 3 2" xfId="29734"/>
    <cellStyle name="표준 5 3 2 3 5 4 3 3" xfId="37945"/>
    <cellStyle name="표준 5 3 2 3 5 4 3 4" xfId="46138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9"/>
    <cellStyle name="표준 5 3 2 3 5 4 9" xfId="42042"/>
    <cellStyle name="표준 5 3 2 3 5 5" xfId="9538"/>
    <cellStyle name="표준 5 3 2 3 5 5 2" xfId="13650"/>
    <cellStyle name="표준 5 3 2 3 5 5 2 2" xfId="30246"/>
    <cellStyle name="표준 5 3 2 3 5 5 2 3" xfId="38457"/>
    <cellStyle name="표준 5 3 2 3 5 5 2 4" xfId="46650"/>
    <cellStyle name="표준 5 3 2 3 5 5 3" xfId="17890"/>
    <cellStyle name="표준 5 3 2 3 5 5 4" xfId="22052"/>
    <cellStyle name="표준 5 3 2 3 5 5 5" xfId="26150"/>
    <cellStyle name="표준 5 3 2 3 5 5 6" xfId="34361"/>
    <cellStyle name="표준 5 3 2 3 5 5 7" xfId="42554"/>
    <cellStyle name="표준 5 3 2 3 5 6" xfId="7490"/>
    <cellStyle name="표준 5 3 2 3 5 6 2" xfId="28198"/>
    <cellStyle name="표준 5 3 2 3 5 6 3" xfId="36409"/>
    <cellStyle name="표준 5 3 2 3 5 6 4" xfId="44602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3"/>
    <cellStyle name="표준 5 3 2 3 6 2 2 4" xfId="46906"/>
    <cellStyle name="표준 5 3 2 3 6 2 3" xfId="18146"/>
    <cellStyle name="표준 5 3 2 3 6 2 4" xfId="22308"/>
    <cellStyle name="표준 5 3 2 3 6 2 5" xfId="26406"/>
    <cellStyle name="표준 5 3 2 3 6 2 6" xfId="34617"/>
    <cellStyle name="표준 5 3 2 3 6 2 7" xfId="42810"/>
    <cellStyle name="표준 5 3 2 3 6 3" xfId="7746"/>
    <cellStyle name="표준 5 3 2 3 6 3 2" xfId="28454"/>
    <cellStyle name="표준 5 3 2 3 6 3 3" xfId="36665"/>
    <cellStyle name="표준 5 3 2 3 6 3 4" xfId="44858"/>
    <cellStyle name="표준 5 3 2 3 6 4" xfId="11858"/>
    <cellStyle name="표준 5 3 2 3 6 5" xfId="16098"/>
    <cellStyle name="표준 5 3 2 3 6 6" xfId="20260"/>
    <cellStyle name="표준 5 3 2 3 6 7" xfId="24358"/>
    <cellStyle name="표준 5 3 2 3 6 8" xfId="32569"/>
    <cellStyle name="표준 5 3 2 3 6 9" xfId="40762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5"/>
    <cellStyle name="표준 5 3 2 3 7 2 2 4" xfId="47418"/>
    <cellStyle name="표준 5 3 2 3 7 2 3" xfId="18658"/>
    <cellStyle name="표준 5 3 2 3 7 2 4" xfId="22820"/>
    <cellStyle name="표준 5 3 2 3 7 2 5" xfId="26918"/>
    <cellStyle name="표준 5 3 2 3 7 2 6" xfId="35129"/>
    <cellStyle name="표준 5 3 2 3 7 2 7" xfId="43322"/>
    <cellStyle name="표준 5 3 2 3 7 3" xfId="8258"/>
    <cellStyle name="표준 5 3 2 3 7 3 2" xfId="28966"/>
    <cellStyle name="표준 5 3 2 3 7 3 3" xfId="37177"/>
    <cellStyle name="표준 5 3 2 3 7 3 4" xfId="45370"/>
    <cellStyle name="표준 5 3 2 3 7 4" xfId="12370"/>
    <cellStyle name="표준 5 3 2 3 7 5" xfId="16610"/>
    <cellStyle name="표준 5 3 2 3 7 6" xfId="20772"/>
    <cellStyle name="표준 5 3 2 3 7 7" xfId="24870"/>
    <cellStyle name="표준 5 3 2 3 7 8" xfId="33081"/>
    <cellStyle name="표준 5 3 2 3 7 9" xfId="41274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7"/>
    <cellStyle name="표준 5 3 2 3 8 2 2 4" xfId="47930"/>
    <cellStyle name="표준 5 3 2 3 8 2 3" xfId="19170"/>
    <cellStyle name="표준 5 3 2 3 8 2 4" xfId="23332"/>
    <cellStyle name="표준 5 3 2 3 8 2 5" xfId="27430"/>
    <cellStyle name="표준 5 3 2 3 8 2 6" xfId="35641"/>
    <cellStyle name="표준 5 3 2 3 8 2 7" xfId="43834"/>
    <cellStyle name="표준 5 3 2 3 8 3" xfId="8770"/>
    <cellStyle name="표준 5 3 2 3 8 3 2" xfId="29478"/>
    <cellStyle name="표준 5 3 2 3 8 3 3" xfId="37689"/>
    <cellStyle name="표준 5 3 2 3 8 3 4" xfId="45882"/>
    <cellStyle name="표준 5 3 2 3 8 4" xfId="12882"/>
    <cellStyle name="표준 5 3 2 3 8 5" xfId="17122"/>
    <cellStyle name="표준 5 3 2 3 8 6" xfId="21284"/>
    <cellStyle name="표준 5 3 2 3 8 7" xfId="25382"/>
    <cellStyle name="표준 5 3 2 3 8 8" xfId="33593"/>
    <cellStyle name="표준 5 3 2 3 8 9" xfId="41786"/>
    <cellStyle name="표준 5 3 2 3 9" xfId="6971"/>
    <cellStyle name="표준 5 3 2 3 9 2" xfId="9282"/>
    <cellStyle name="표준 5 3 2 3 9 2 2" xfId="29990"/>
    <cellStyle name="표준 5 3 2 3 9 2 3" xfId="38201"/>
    <cellStyle name="표준 5 3 2 3 9 2 4" xfId="46394"/>
    <cellStyle name="표준 5 3 2 3 9 3" xfId="13394"/>
    <cellStyle name="표준 5 3 2 3 9 4" xfId="17634"/>
    <cellStyle name="표준 5 3 2 3 9 5" xfId="21796"/>
    <cellStyle name="표준 5 3 2 3 9 6" xfId="25894"/>
    <cellStyle name="표준 5 3 2 3 9 7" xfId="34105"/>
    <cellStyle name="표준 5 3 2 3 9 8" xfId="42298"/>
    <cellStyle name="표준 5 3 2 30" xfId="23830"/>
    <cellStyle name="표준 5 3 2 31" xfId="32024"/>
    <cellStyle name="표준 5 3 2 32" xfId="32041"/>
    <cellStyle name="표준 5 3 2 33" xfId="40234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3"/>
    <cellStyle name="표준 5 3 2 4 18" xfId="40266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7"/>
    <cellStyle name="표준 5 3 2 4 2 16" xfId="40330"/>
    <cellStyle name="표준 5 3 2 4 2 2" xfId="586"/>
    <cellStyle name="표준 5 3 2 4 2 2 10" xfId="19956"/>
    <cellStyle name="표준 5 3 2 4 2 2 11" xfId="24054"/>
    <cellStyle name="표준 5 3 2 4 2 2 12" xfId="32265"/>
    <cellStyle name="표준 5 3 2 4 2 2 13" xfId="40458"/>
    <cellStyle name="표준 5 3 2 4 2 2 2" xfId="842"/>
    <cellStyle name="표준 5 3 2 4 2 2 2 10" xfId="24310"/>
    <cellStyle name="표준 5 3 2 4 2 2 2 11" xfId="32521"/>
    <cellStyle name="표준 5 3 2 4 2 2 2 12" xfId="40714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7"/>
    <cellStyle name="표준 5 3 2 4 2 2 2 2 2 2 4" xfId="47370"/>
    <cellStyle name="표준 5 3 2 4 2 2 2 2 2 3" xfId="18610"/>
    <cellStyle name="표준 5 3 2 4 2 2 2 2 2 4" xfId="22772"/>
    <cellStyle name="표준 5 3 2 4 2 2 2 2 2 5" xfId="26870"/>
    <cellStyle name="표준 5 3 2 4 2 2 2 2 2 6" xfId="35081"/>
    <cellStyle name="표준 5 3 2 4 2 2 2 2 2 7" xfId="43274"/>
    <cellStyle name="표준 5 3 2 4 2 2 2 2 3" xfId="8210"/>
    <cellStyle name="표준 5 3 2 4 2 2 2 2 3 2" xfId="28918"/>
    <cellStyle name="표준 5 3 2 4 2 2 2 2 3 3" xfId="37129"/>
    <cellStyle name="표준 5 3 2 4 2 2 2 2 3 4" xfId="45322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3"/>
    <cellStyle name="표준 5 3 2 4 2 2 2 2 9" xfId="41226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9"/>
    <cellStyle name="표준 5 3 2 4 2 2 2 3 2 2 4" xfId="47882"/>
    <cellStyle name="표준 5 3 2 4 2 2 2 3 2 3" xfId="19122"/>
    <cellStyle name="표준 5 3 2 4 2 2 2 3 2 4" xfId="23284"/>
    <cellStyle name="표준 5 3 2 4 2 2 2 3 2 5" xfId="27382"/>
    <cellStyle name="표준 5 3 2 4 2 2 2 3 2 6" xfId="35593"/>
    <cellStyle name="표준 5 3 2 4 2 2 2 3 2 7" xfId="43786"/>
    <cellStyle name="표준 5 3 2 4 2 2 2 3 3" xfId="8722"/>
    <cellStyle name="표준 5 3 2 4 2 2 2 3 3 2" xfId="29430"/>
    <cellStyle name="표준 5 3 2 4 2 2 2 3 3 3" xfId="37641"/>
    <cellStyle name="표준 5 3 2 4 2 2 2 3 3 4" xfId="45834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5"/>
    <cellStyle name="표준 5 3 2 4 2 2 2 3 9" xfId="41738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1"/>
    <cellStyle name="표준 5 3 2 4 2 2 2 4 2 2 4" xfId="48394"/>
    <cellStyle name="표준 5 3 2 4 2 2 2 4 2 3" xfId="19634"/>
    <cellStyle name="표준 5 3 2 4 2 2 2 4 2 4" xfId="23796"/>
    <cellStyle name="표준 5 3 2 4 2 2 2 4 2 5" xfId="27894"/>
    <cellStyle name="표준 5 3 2 4 2 2 2 4 2 6" xfId="36105"/>
    <cellStyle name="표준 5 3 2 4 2 2 2 4 2 7" xfId="44298"/>
    <cellStyle name="표준 5 3 2 4 2 2 2 4 3" xfId="9234"/>
    <cellStyle name="표준 5 3 2 4 2 2 2 4 3 2" xfId="29942"/>
    <cellStyle name="표준 5 3 2 4 2 2 2 4 3 3" xfId="38153"/>
    <cellStyle name="표준 5 3 2 4 2 2 2 4 3 4" xfId="46346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7"/>
    <cellStyle name="표준 5 3 2 4 2 2 2 4 9" xfId="42250"/>
    <cellStyle name="표준 5 3 2 4 2 2 2 5" xfId="9746"/>
    <cellStyle name="표준 5 3 2 4 2 2 2 5 2" xfId="13858"/>
    <cellStyle name="표준 5 3 2 4 2 2 2 5 2 2" xfId="30454"/>
    <cellStyle name="표준 5 3 2 4 2 2 2 5 2 3" xfId="38665"/>
    <cellStyle name="표준 5 3 2 4 2 2 2 5 2 4" xfId="46858"/>
    <cellStyle name="표준 5 3 2 4 2 2 2 5 3" xfId="18098"/>
    <cellStyle name="표준 5 3 2 4 2 2 2 5 4" xfId="22260"/>
    <cellStyle name="표준 5 3 2 4 2 2 2 5 5" xfId="26358"/>
    <cellStyle name="표준 5 3 2 4 2 2 2 5 6" xfId="34569"/>
    <cellStyle name="표준 5 3 2 4 2 2 2 5 7" xfId="42762"/>
    <cellStyle name="표준 5 3 2 4 2 2 2 6" xfId="7698"/>
    <cellStyle name="표준 5 3 2 4 2 2 2 6 2" xfId="28406"/>
    <cellStyle name="표준 5 3 2 4 2 2 2 6 3" xfId="36617"/>
    <cellStyle name="표준 5 3 2 4 2 2 2 6 4" xfId="44810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1"/>
    <cellStyle name="표준 5 3 2 4 2 2 3 2 2 4" xfId="47114"/>
    <cellStyle name="표준 5 3 2 4 2 2 3 2 3" xfId="18354"/>
    <cellStyle name="표준 5 3 2 4 2 2 3 2 4" xfId="22516"/>
    <cellStyle name="표준 5 3 2 4 2 2 3 2 5" xfId="26614"/>
    <cellStyle name="표준 5 3 2 4 2 2 3 2 6" xfId="34825"/>
    <cellStyle name="표준 5 3 2 4 2 2 3 2 7" xfId="43018"/>
    <cellStyle name="표준 5 3 2 4 2 2 3 3" xfId="7954"/>
    <cellStyle name="표준 5 3 2 4 2 2 3 3 2" xfId="28662"/>
    <cellStyle name="표준 5 3 2 4 2 2 3 3 3" xfId="36873"/>
    <cellStyle name="표준 5 3 2 4 2 2 3 3 4" xfId="45066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7"/>
    <cellStyle name="표준 5 3 2 4 2 2 3 9" xfId="40970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3"/>
    <cellStyle name="표준 5 3 2 4 2 2 4 2 2 4" xfId="47626"/>
    <cellStyle name="표준 5 3 2 4 2 2 4 2 3" xfId="18866"/>
    <cellStyle name="표준 5 3 2 4 2 2 4 2 4" xfId="23028"/>
    <cellStyle name="표준 5 3 2 4 2 2 4 2 5" xfId="27126"/>
    <cellStyle name="표준 5 3 2 4 2 2 4 2 6" xfId="35337"/>
    <cellStyle name="표준 5 3 2 4 2 2 4 2 7" xfId="43530"/>
    <cellStyle name="표준 5 3 2 4 2 2 4 3" xfId="8466"/>
    <cellStyle name="표준 5 3 2 4 2 2 4 3 2" xfId="29174"/>
    <cellStyle name="표준 5 3 2 4 2 2 4 3 3" xfId="37385"/>
    <cellStyle name="표준 5 3 2 4 2 2 4 3 4" xfId="45578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9"/>
    <cellStyle name="표준 5 3 2 4 2 2 4 9" xfId="41482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5"/>
    <cellStyle name="표준 5 3 2 4 2 2 5 2 2 4" xfId="48138"/>
    <cellStyle name="표준 5 3 2 4 2 2 5 2 3" xfId="19378"/>
    <cellStyle name="표준 5 3 2 4 2 2 5 2 4" xfId="23540"/>
    <cellStyle name="표준 5 3 2 4 2 2 5 2 5" xfId="27638"/>
    <cellStyle name="표준 5 3 2 4 2 2 5 2 6" xfId="35849"/>
    <cellStyle name="표준 5 3 2 4 2 2 5 2 7" xfId="44042"/>
    <cellStyle name="표준 5 3 2 4 2 2 5 3" xfId="8978"/>
    <cellStyle name="표준 5 3 2 4 2 2 5 3 2" xfId="29686"/>
    <cellStyle name="표준 5 3 2 4 2 2 5 3 3" xfId="37897"/>
    <cellStyle name="표준 5 3 2 4 2 2 5 3 4" xfId="46090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1"/>
    <cellStyle name="표준 5 3 2 4 2 2 5 9" xfId="41994"/>
    <cellStyle name="표준 5 3 2 4 2 2 6" xfId="9490"/>
    <cellStyle name="표준 5 3 2 4 2 2 6 2" xfId="13602"/>
    <cellStyle name="표준 5 3 2 4 2 2 6 2 2" xfId="30198"/>
    <cellStyle name="표준 5 3 2 4 2 2 6 2 3" xfId="38409"/>
    <cellStyle name="표준 5 3 2 4 2 2 6 2 4" xfId="46602"/>
    <cellStyle name="표준 5 3 2 4 2 2 6 3" xfId="17842"/>
    <cellStyle name="표준 5 3 2 4 2 2 6 4" xfId="22004"/>
    <cellStyle name="표준 5 3 2 4 2 2 6 5" xfId="26102"/>
    <cellStyle name="표준 5 3 2 4 2 2 6 6" xfId="34313"/>
    <cellStyle name="표준 5 3 2 4 2 2 6 7" xfId="42506"/>
    <cellStyle name="표준 5 3 2 4 2 2 7" xfId="7442"/>
    <cellStyle name="표준 5 3 2 4 2 2 7 2" xfId="28150"/>
    <cellStyle name="표준 5 3 2 4 2 2 7 3" xfId="36361"/>
    <cellStyle name="표준 5 3 2 4 2 2 7 4" xfId="44554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3"/>
    <cellStyle name="표준 5 3 2 4 2 3 12" xfId="40586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9"/>
    <cellStyle name="표준 5 3 2 4 2 3 2 2 2 4" xfId="47242"/>
    <cellStyle name="표준 5 3 2 4 2 3 2 2 3" xfId="18482"/>
    <cellStyle name="표준 5 3 2 4 2 3 2 2 4" xfId="22644"/>
    <cellStyle name="표준 5 3 2 4 2 3 2 2 5" xfId="26742"/>
    <cellStyle name="표준 5 3 2 4 2 3 2 2 6" xfId="34953"/>
    <cellStyle name="표준 5 3 2 4 2 3 2 2 7" xfId="43146"/>
    <cellStyle name="표준 5 3 2 4 2 3 2 3" xfId="8082"/>
    <cellStyle name="표준 5 3 2 4 2 3 2 3 2" xfId="28790"/>
    <cellStyle name="표준 5 3 2 4 2 3 2 3 3" xfId="37001"/>
    <cellStyle name="표준 5 3 2 4 2 3 2 3 4" xfId="45194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5"/>
    <cellStyle name="표준 5 3 2 4 2 3 2 9" xfId="41098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1"/>
    <cellStyle name="표준 5 3 2 4 2 3 3 2 2 4" xfId="47754"/>
    <cellStyle name="표준 5 3 2 4 2 3 3 2 3" xfId="18994"/>
    <cellStyle name="표준 5 3 2 4 2 3 3 2 4" xfId="23156"/>
    <cellStyle name="표준 5 3 2 4 2 3 3 2 5" xfId="27254"/>
    <cellStyle name="표준 5 3 2 4 2 3 3 2 6" xfId="35465"/>
    <cellStyle name="표준 5 3 2 4 2 3 3 2 7" xfId="43658"/>
    <cellStyle name="표준 5 3 2 4 2 3 3 3" xfId="8594"/>
    <cellStyle name="표준 5 3 2 4 2 3 3 3 2" xfId="29302"/>
    <cellStyle name="표준 5 3 2 4 2 3 3 3 3" xfId="37513"/>
    <cellStyle name="표준 5 3 2 4 2 3 3 3 4" xfId="45706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7"/>
    <cellStyle name="표준 5 3 2 4 2 3 3 9" xfId="41610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3"/>
    <cellStyle name="표준 5 3 2 4 2 3 4 2 2 4" xfId="48266"/>
    <cellStyle name="표준 5 3 2 4 2 3 4 2 3" xfId="19506"/>
    <cellStyle name="표준 5 3 2 4 2 3 4 2 4" xfId="23668"/>
    <cellStyle name="표준 5 3 2 4 2 3 4 2 5" xfId="27766"/>
    <cellStyle name="표준 5 3 2 4 2 3 4 2 6" xfId="35977"/>
    <cellStyle name="표준 5 3 2 4 2 3 4 2 7" xfId="44170"/>
    <cellStyle name="표준 5 3 2 4 2 3 4 3" xfId="9106"/>
    <cellStyle name="표준 5 3 2 4 2 3 4 3 2" xfId="29814"/>
    <cellStyle name="표준 5 3 2 4 2 3 4 3 3" xfId="38025"/>
    <cellStyle name="표준 5 3 2 4 2 3 4 3 4" xfId="46218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9"/>
    <cellStyle name="표준 5 3 2 4 2 3 4 9" xfId="42122"/>
    <cellStyle name="표준 5 3 2 4 2 3 5" xfId="9618"/>
    <cellStyle name="표준 5 3 2 4 2 3 5 2" xfId="13730"/>
    <cellStyle name="표준 5 3 2 4 2 3 5 2 2" xfId="30326"/>
    <cellStyle name="표준 5 3 2 4 2 3 5 2 3" xfId="38537"/>
    <cellStyle name="표준 5 3 2 4 2 3 5 2 4" xfId="46730"/>
    <cellStyle name="표준 5 3 2 4 2 3 5 3" xfId="17970"/>
    <cellStyle name="표준 5 3 2 4 2 3 5 4" xfId="22132"/>
    <cellStyle name="표준 5 3 2 4 2 3 5 5" xfId="26230"/>
    <cellStyle name="표준 5 3 2 4 2 3 5 6" xfId="34441"/>
    <cellStyle name="표준 5 3 2 4 2 3 5 7" xfId="42634"/>
    <cellStyle name="표준 5 3 2 4 2 3 6" xfId="7570"/>
    <cellStyle name="표준 5 3 2 4 2 3 6 2" xfId="28278"/>
    <cellStyle name="표준 5 3 2 4 2 3 6 3" xfId="36489"/>
    <cellStyle name="표준 5 3 2 4 2 3 6 4" xfId="44682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3"/>
    <cellStyle name="표준 5 3 2 4 2 4 2 2 4" xfId="46986"/>
    <cellStyle name="표준 5 3 2 4 2 4 2 3" xfId="18226"/>
    <cellStyle name="표준 5 3 2 4 2 4 2 4" xfId="22388"/>
    <cellStyle name="표준 5 3 2 4 2 4 2 5" xfId="26486"/>
    <cellStyle name="표준 5 3 2 4 2 4 2 6" xfId="34697"/>
    <cellStyle name="표준 5 3 2 4 2 4 2 7" xfId="42890"/>
    <cellStyle name="표준 5 3 2 4 2 4 3" xfId="7826"/>
    <cellStyle name="표준 5 3 2 4 2 4 3 2" xfId="28534"/>
    <cellStyle name="표준 5 3 2 4 2 4 3 3" xfId="36745"/>
    <cellStyle name="표준 5 3 2 4 2 4 3 4" xfId="44938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9"/>
    <cellStyle name="표준 5 3 2 4 2 4 9" xfId="40842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5"/>
    <cellStyle name="표준 5 3 2 4 2 5 2 2 4" xfId="47498"/>
    <cellStyle name="표준 5 3 2 4 2 5 2 3" xfId="18738"/>
    <cellStyle name="표준 5 3 2 4 2 5 2 4" xfId="22900"/>
    <cellStyle name="표준 5 3 2 4 2 5 2 5" xfId="26998"/>
    <cellStyle name="표준 5 3 2 4 2 5 2 6" xfId="35209"/>
    <cellStyle name="표준 5 3 2 4 2 5 2 7" xfId="43402"/>
    <cellStyle name="표준 5 3 2 4 2 5 3" xfId="8338"/>
    <cellStyle name="표준 5 3 2 4 2 5 3 2" xfId="29046"/>
    <cellStyle name="표준 5 3 2 4 2 5 3 3" xfId="37257"/>
    <cellStyle name="표준 5 3 2 4 2 5 3 4" xfId="45450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1"/>
    <cellStyle name="표준 5 3 2 4 2 5 9" xfId="41354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7"/>
    <cellStyle name="표준 5 3 2 4 2 6 2 2 4" xfId="48010"/>
    <cellStyle name="표준 5 3 2 4 2 6 2 3" xfId="19250"/>
    <cellStyle name="표준 5 3 2 4 2 6 2 4" xfId="23412"/>
    <cellStyle name="표준 5 3 2 4 2 6 2 5" xfId="27510"/>
    <cellStyle name="표준 5 3 2 4 2 6 2 6" xfId="35721"/>
    <cellStyle name="표준 5 3 2 4 2 6 2 7" xfId="43914"/>
    <cellStyle name="표준 5 3 2 4 2 6 3" xfId="8850"/>
    <cellStyle name="표준 5 3 2 4 2 6 3 2" xfId="29558"/>
    <cellStyle name="표준 5 3 2 4 2 6 3 3" xfId="37769"/>
    <cellStyle name="표준 5 3 2 4 2 6 3 4" xfId="45962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3"/>
    <cellStyle name="표준 5 3 2 4 2 6 9" xfId="41866"/>
    <cellStyle name="표준 5 3 2 4 2 7" xfId="7055"/>
    <cellStyle name="표준 5 3 2 4 2 7 2" xfId="9362"/>
    <cellStyle name="표준 5 3 2 4 2 7 2 2" xfId="30070"/>
    <cellStyle name="표준 5 3 2 4 2 7 2 3" xfId="38281"/>
    <cellStyle name="표준 5 3 2 4 2 7 2 4" xfId="46474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5"/>
    <cellStyle name="표준 5 3 2 4 2 7 8" xfId="42378"/>
    <cellStyle name="표준 5 3 2 4 2 8" xfId="7125"/>
    <cellStyle name="표준 5 3 2 4 2 8 2" xfId="28022"/>
    <cellStyle name="표준 5 3 2 4 2 8 3" xfId="36233"/>
    <cellStyle name="표준 5 3 2 4 2 8 4" xfId="44426"/>
    <cellStyle name="표준 5 3 2 4 2 9" xfId="7314"/>
    <cellStyle name="표준 5 3 2 4 3" xfId="522"/>
    <cellStyle name="표준 5 3 2 4 3 10" xfId="19892"/>
    <cellStyle name="표준 5 3 2 4 3 11" xfId="23990"/>
    <cellStyle name="표준 5 3 2 4 3 12" xfId="32201"/>
    <cellStyle name="표준 5 3 2 4 3 13" xfId="40394"/>
    <cellStyle name="표준 5 3 2 4 3 2" xfId="778"/>
    <cellStyle name="표준 5 3 2 4 3 2 10" xfId="24246"/>
    <cellStyle name="표준 5 3 2 4 3 2 11" xfId="32457"/>
    <cellStyle name="표준 5 3 2 4 3 2 12" xfId="40650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3"/>
    <cellStyle name="표준 5 3 2 4 3 2 2 2 2 4" xfId="47306"/>
    <cellStyle name="표준 5 3 2 4 3 2 2 2 3" xfId="18546"/>
    <cellStyle name="표준 5 3 2 4 3 2 2 2 4" xfId="22708"/>
    <cellStyle name="표준 5 3 2 4 3 2 2 2 5" xfId="26806"/>
    <cellStyle name="표준 5 3 2 4 3 2 2 2 6" xfId="35017"/>
    <cellStyle name="표준 5 3 2 4 3 2 2 2 7" xfId="43210"/>
    <cellStyle name="표준 5 3 2 4 3 2 2 3" xfId="8146"/>
    <cellStyle name="표준 5 3 2 4 3 2 2 3 2" xfId="28854"/>
    <cellStyle name="표준 5 3 2 4 3 2 2 3 3" xfId="37065"/>
    <cellStyle name="표준 5 3 2 4 3 2 2 3 4" xfId="45258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9"/>
    <cellStyle name="표준 5 3 2 4 3 2 2 9" xfId="41162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5"/>
    <cellStyle name="표준 5 3 2 4 3 2 3 2 2 4" xfId="47818"/>
    <cellStyle name="표준 5 3 2 4 3 2 3 2 3" xfId="19058"/>
    <cellStyle name="표준 5 3 2 4 3 2 3 2 4" xfId="23220"/>
    <cellStyle name="표준 5 3 2 4 3 2 3 2 5" xfId="27318"/>
    <cellStyle name="표준 5 3 2 4 3 2 3 2 6" xfId="35529"/>
    <cellStyle name="표준 5 3 2 4 3 2 3 2 7" xfId="43722"/>
    <cellStyle name="표준 5 3 2 4 3 2 3 3" xfId="8658"/>
    <cellStyle name="표준 5 3 2 4 3 2 3 3 2" xfId="29366"/>
    <cellStyle name="표준 5 3 2 4 3 2 3 3 3" xfId="37577"/>
    <cellStyle name="표준 5 3 2 4 3 2 3 3 4" xfId="45770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1"/>
    <cellStyle name="표준 5 3 2 4 3 2 3 9" xfId="41674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7"/>
    <cellStyle name="표준 5 3 2 4 3 2 4 2 2 4" xfId="48330"/>
    <cellStyle name="표준 5 3 2 4 3 2 4 2 3" xfId="19570"/>
    <cellStyle name="표준 5 3 2 4 3 2 4 2 4" xfId="23732"/>
    <cellStyle name="표준 5 3 2 4 3 2 4 2 5" xfId="27830"/>
    <cellStyle name="표준 5 3 2 4 3 2 4 2 6" xfId="36041"/>
    <cellStyle name="표준 5 3 2 4 3 2 4 2 7" xfId="44234"/>
    <cellStyle name="표준 5 3 2 4 3 2 4 3" xfId="9170"/>
    <cellStyle name="표준 5 3 2 4 3 2 4 3 2" xfId="29878"/>
    <cellStyle name="표준 5 3 2 4 3 2 4 3 3" xfId="38089"/>
    <cellStyle name="표준 5 3 2 4 3 2 4 3 4" xfId="46282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3"/>
    <cellStyle name="표준 5 3 2 4 3 2 4 9" xfId="42186"/>
    <cellStyle name="표준 5 3 2 4 3 2 5" xfId="9682"/>
    <cellStyle name="표준 5 3 2 4 3 2 5 2" xfId="13794"/>
    <cellStyle name="표준 5 3 2 4 3 2 5 2 2" xfId="30390"/>
    <cellStyle name="표준 5 3 2 4 3 2 5 2 3" xfId="38601"/>
    <cellStyle name="표준 5 3 2 4 3 2 5 2 4" xfId="46794"/>
    <cellStyle name="표준 5 3 2 4 3 2 5 3" xfId="18034"/>
    <cellStyle name="표준 5 3 2 4 3 2 5 4" xfId="22196"/>
    <cellStyle name="표준 5 3 2 4 3 2 5 5" xfId="26294"/>
    <cellStyle name="표준 5 3 2 4 3 2 5 6" xfId="34505"/>
    <cellStyle name="표준 5 3 2 4 3 2 5 7" xfId="42698"/>
    <cellStyle name="표준 5 3 2 4 3 2 6" xfId="7634"/>
    <cellStyle name="표준 5 3 2 4 3 2 6 2" xfId="28342"/>
    <cellStyle name="표준 5 3 2 4 3 2 6 3" xfId="36553"/>
    <cellStyle name="표준 5 3 2 4 3 2 6 4" xfId="44746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7"/>
    <cellStyle name="표준 5 3 2 4 3 3 2 2 4" xfId="47050"/>
    <cellStyle name="표준 5 3 2 4 3 3 2 3" xfId="18290"/>
    <cellStyle name="표준 5 3 2 4 3 3 2 4" xfId="22452"/>
    <cellStyle name="표준 5 3 2 4 3 3 2 5" xfId="26550"/>
    <cellStyle name="표준 5 3 2 4 3 3 2 6" xfId="34761"/>
    <cellStyle name="표준 5 3 2 4 3 3 2 7" xfId="42954"/>
    <cellStyle name="표준 5 3 2 4 3 3 3" xfId="7890"/>
    <cellStyle name="표준 5 3 2 4 3 3 3 2" xfId="28598"/>
    <cellStyle name="표준 5 3 2 4 3 3 3 3" xfId="36809"/>
    <cellStyle name="표준 5 3 2 4 3 3 3 4" xfId="45002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3"/>
    <cellStyle name="표준 5 3 2 4 3 3 9" xfId="40906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9"/>
    <cellStyle name="표준 5 3 2 4 3 4 2 2 4" xfId="47562"/>
    <cellStyle name="표준 5 3 2 4 3 4 2 3" xfId="18802"/>
    <cellStyle name="표준 5 3 2 4 3 4 2 4" xfId="22964"/>
    <cellStyle name="표준 5 3 2 4 3 4 2 5" xfId="27062"/>
    <cellStyle name="표준 5 3 2 4 3 4 2 6" xfId="35273"/>
    <cellStyle name="표준 5 3 2 4 3 4 2 7" xfId="43466"/>
    <cellStyle name="표준 5 3 2 4 3 4 3" xfId="8402"/>
    <cellStyle name="표준 5 3 2 4 3 4 3 2" xfId="29110"/>
    <cellStyle name="표준 5 3 2 4 3 4 3 3" xfId="37321"/>
    <cellStyle name="표준 5 3 2 4 3 4 3 4" xfId="45514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5"/>
    <cellStyle name="표준 5 3 2 4 3 4 9" xfId="41418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1"/>
    <cellStyle name="표준 5 3 2 4 3 5 2 2 4" xfId="48074"/>
    <cellStyle name="표준 5 3 2 4 3 5 2 3" xfId="19314"/>
    <cellStyle name="표준 5 3 2 4 3 5 2 4" xfId="23476"/>
    <cellStyle name="표준 5 3 2 4 3 5 2 5" xfId="27574"/>
    <cellStyle name="표준 5 3 2 4 3 5 2 6" xfId="35785"/>
    <cellStyle name="표준 5 3 2 4 3 5 2 7" xfId="43978"/>
    <cellStyle name="표준 5 3 2 4 3 5 3" xfId="8914"/>
    <cellStyle name="표준 5 3 2 4 3 5 3 2" xfId="29622"/>
    <cellStyle name="표준 5 3 2 4 3 5 3 3" xfId="37833"/>
    <cellStyle name="표준 5 3 2 4 3 5 3 4" xfId="46026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7"/>
    <cellStyle name="표준 5 3 2 4 3 5 9" xfId="41930"/>
    <cellStyle name="표준 5 3 2 4 3 6" xfId="9426"/>
    <cellStyle name="표준 5 3 2 4 3 6 2" xfId="13538"/>
    <cellStyle name="표준 5 3 2 4 3 6 2 2" xfId="30134"/>
    <cellStyle name="표준 5 3 2 4 3 6 2 3" xfId="38345"/>
    <cellStyle name="표준 5 3 2 4 3 6 2 4" xfId="46538"/>
    <cellStyle name="표준 5 3 2 4 3 6 3" xfId="17778"/>
    <cellStyle name="표준 5 3 2 4 3 6 4" xfId="21940"/>
    <cellStyle name="표준 5 3 2 4 3 6 5" xfId="26038"/>
    <cellStyle name="표준 5 3 2 4 3 6 6" xfId="34249"/>
    <cellStyle name="표준 5 3 2 4 3 6 7" xfId="42442"/>
    <cellStyle name="표준 5 3 2 4 3 7" xfId="7378"/>
    <cellStyle name="표준 5 3 2 4 3 7 2" xfId="28086"/>
    <cellStyle name="표준 5 3 2 4 3 7 3" xfId="36297"/>
    <cellStyle name="표준 5 3 2 4 3 7 4" xfId="44490"/>
    <cellStyle name="표준 5 3 2 4 3 8" xfId="11490"/>
    <cellStyle name="표준 5 3 2 4 3 9" xfId="15730"/>
    <cellStyle name="표준 5 3 2 4 4" xfId="650"/>
    <cellStyle name="표준 5 3 2 4 4 10" xfId="24118"/>
    <cellStyle name="표준 5 3 2 4 4 11" xfId="32329"/>
    <cellStyle name="표준 5 3 2 4 4 12" xfId="40522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5"/>
    <cellStyle name="표준 5 3 2 4 4 2 2 2 4" xfId="47178"/>
    <cellStyle name="표준 5 3 2 4 4 2 2 3" xfId="18418"/>
    <cellStyle name="표준 5 3 2 4 4 2 2 4" xfId="22580"/>
    <cellStyle name="표준 5 3 2 4 4 2 2 5" xfId="26678"/>
    <cellStyle name="표준 5 3 2 4 4 2 2 6" xfId="34889"/>
    <cellStyle name="표준 5 3 2 4 4 2 2 7" xfId="43082"/>
    <cellStyle name="표준 5 3 2 4 4 2 3" xfId="8018"/>
    <cellStyle name="표준 5 3 2 4 4 2 3 2" xfId="28726"/>
    <cellStyle name="표준 5 3 2 4 4 2 3 3" xfId="36937"/>
    <cellStyle name="표준 5 3 2 4 4 2 3 4" xfId="45130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1"/>
    <cellStyle name="표준 5 3 2 4 4 2 9" xfId="41034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7"/>
    <cellStyle name="표준 5 3 2 4 4 3 2 2 4" xfId="47690"/>
    <cellStyle name="표준 5 3 2 4 4 3 2 3" xfId="18930"/>
    <cellStyle name="표준 5 3 2 4 4 3 2 4" xfId="23092"/>
    <cellStyle name="표준 5 3 2 4 4 3 2 5" xfId="27190"/>
    <cellStyle name="표준 5 3 2 4 4 3 2 6" xfId="35401"/>
    <cellStyle name="표준 5 3 2 4 4 3 2 7" xfId="43594"/>
    <cellStyle name="표준 5 3 2 4 4 3 3" xfId="8530"/>
    <cellStyle name="표준 5 3 2 4 4 3 3 2" xfId="29238"/>
    <cellStyle name="표준 5 3 2 4 4 3 3 3" xfId="37449"/>
    <cellStyle name="표준 5 3 2 4 4 3 3 4" xfId="45642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3"/>
    <cellStyle name="표준 5 3 2 4 4 3 9" xfId="41546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9"/>
    <cellStyle name="표준 5 3 2 4 4 4 2 2 4" xfId="48202"/>
    <cellStyle name="표준 5 3 2 4 4 4 2 3" xfId="19442"/>
    <cellStyle name="표준 5 3 2 4 4 4 2 4" xfId="23604"/>
    <cellStyle name="표준 5 3 2 4 4 4 2 5" xfId="27702"/>
    <cellStyle name="표준 5 3 2 4 4 4 2 6" xfId="35913"/>
    <cellStyle name="표준 5 3 2 4 4 4 2 7" xfId="44106"/>
    <cellStyle name="표준 5 3 2 4 4 4 3" xfId="9042"/>
    <cellStyle name="표준 5 3 2 4 4 4 3 2" xfId="29750"/>
    <cellStyle name="표준 5 3 2 4 4 4 3 3" xfId="37961"/>
    <cellStyle name="표준 5 3 2 4 4 4 3 4" xfId="46154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5"/>
    <cellStyle name="표준 5 3 2 4 4 4 9" xfId="42058"/>
    <cellStyle name="표준 5 3 2 4 4 5" xfId="9554"/>
    <cellStyle name="표준 5 3 2 4 4 5 2" xfId="13666"/>
    <cellStyle name="표준 5 3 2 4 4 5 2 2" xfId="30262"/>
    <cellStyle name="표준 5 3 2 4 4 5 2 3" xfId="38473"/>
    <cellStyle name="표준 5 3 2 4 4 5 2 4" xfId="46666"/>
    <cellStyle name="표준 5 3 2 4 4 5 3" xfId="17906"/>
    <cellStyle name="표준 5 3 2 4 4 5 4" xfId="22068"/>
    <cellStyle name="표준 5 3 2 4 4 5 5" xfId="26166"/>
    <cellStyle name="표준 5 3 2 4 4 5 6" xfId="34377"/>
    <cellStyle name="표준 5 3 2 4 4 5 7" xfId="42570"/>
    <cellStyle name="표준 5 3 2 4 4 6" xfId="7506"/>
    <cellStyle name="표준 5 3 2 4 4 6 2" xfId="28214"/>
    <cellStyle name="표준 5 3 2 4 4 6 3" xfId="36425"/>
    <cellStyle name="표준 5 3 2 4 4 6 4" xfId="44618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9"/>
    <cellStyle name="표준 5 3 2 4 5 2 2 4" xfId="46922"/>
    <cellStyle name="표준 5 3 2 4 5 2 3" xfId="18162"/>
    <cellStyle name="표준 5 3 2 4 5 2 4" xfId="22324"/>
    <cellStyle name="표준 5 3 2 4 5 2 5" xfId="26422"/>
    <cellStyle name="표준 5 3 2 4 5 2 6" xfId="34633"/>
    <cellStyle name="표준 5 3 2 4 5 2 7" xfId="42826"/>
    <cellStyle name="표준 5 3 2 4 5 3" xfId="7762"/>
    <cellStyle name="표준 5 3 2 4 5 3 2" xfId="28470"/>
    <cellStyle name="표준 5 3 2 4 5 3 3" xfId="36681"/>
    <cellStyle name="표준 5 3 2 4 5 3 4" xfId="44874"/>
    <cellStyle name="표준 5 3 2 4 5 4" xfId="11874"/>
    <cellStyle name="표준 5 3 2 4 5 5" xfId="16114"/>
    <cellStyle name="표준 5 3 2 4 5 6" xfId="20276"/>
    <cellStyle name="표준 5 3 2 4 5 7" xfId="24374"/>
    <cellStyle name="표준 5 3 2 4 5 8" xfId="32585"/>
    <cellStyle name="표준 5 3 2 4 5 9" xfId="40778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1"/>
    <cellStyle name="표준 5 3 2 4 6 2 2 4" xfId="47434"/>
    <cellStyle name="표준 5 3 2 4 6 2 3" xfId="18674"/>
    <cellStyle name="표준 5 3 2 4 6 2 4" xfId="22836"/>
    <cellStyle name="표준 5 3 2 4 6 2 5" xfId="26934"/>
    <cellStyle name="표준 5 3 2 4 6 2 6" xfId="35145"/>
    <cellStyle name="표준 5 3 2 4 6 2 7" xfId="43338"/>
    <cellStyle name="표준 5 3 2 4 6 3" xfId="8274"/>
    <cellStyle name="표준 5 3 2 4 6 3 2" xfId="28982"/>
    <cellStyle name="표준 5 3 2 4 6 3 3" xfId="37193"/>
    <cellStyle name="표준 5 3 2 4 6 3 4" xfId="45386"/>
    <cellStyle name="표준 5 3 2 4 6 4" xfId="12386"/>
    <cellStyle name="표준 5 3 2 4 6 5" xfId="16626"/>
    <cellStyle name="표준 5 3 2 4 6 6" xfId="20788"/>
    <cellStyle name="표준 5 3 2 4 6 7" xfId="24886"/>
    <cellStyle name="표준 5 3 2 4 6 8" xfId="33097"/>
    <cellStyle name="표준 5 3 2 4 6 9" xfId="41290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3"/>
    <cellStyle name="표준 5 3 2 4 7 2 2 4" xfId="47946"/>
    <cellStyle name="표준 5 3 2 4 7 2 3" xfId="19186"/>
    <cellStyle name="표준 5 3 2 4 7 2 4" xfId="23348"/>
    <cellStyle name="표준 5 3 2 4 7 2 5" xfId="27446"/>
    <cellStyle name="표준 5 3 2 4 7 2 6" xfId="35657"/>
    <cellStyle name="표준 5 3 2 4 7 2 7" xfId="43850"/>
    <cellStyle name="표준 5 3 2 4 7 3" xfId="8786"/>
    <cellStyle name="표준 5 3 2 4 7 3 2" xfId="29494"/>
    <cellStyle name="표준 5 3 2 4 7 3 3" xfId="37705"/>
    <cellStyle name="표준 5 3 2 4 7 3 4" xfId="45898"/>
    <cellStyle name="표준 5 3 2 4 7 4" xfId="12898"/>
    <cellStyle name="표준 5 3 2 4 7 5" xfId="17138"/>
    <cellStyle name="표준 5 3 2 4 7 6" xfId="21300"/>
    <cellStyle name="표준 5 3 2 4 7 7" xfId="25398"/>
    <cellStyle name="표준 5 3 2 4 7 8" xfId="33609"/>
    <cellStyle name="표준 5 3 2 4 7 9" xfId="41802"/>
    <cellStyle name="표준 5 3 2 4 8" xfId="394"/>
    <cellStyle name="표준 5 3 2 4 8 2" xfId="9298"/>
    <cellStyle name="표준 5 3 2 4 8 2 2" xfId="30006"/>
    <cellStyle name="표준 5 3 2 4 8 2 3" xfId="38217"/>
    <cellStyle name="표준 5 3 2 4 8 2 4" xfId="46410"/>
    <cellStyle name="표준 5 3 2 4 8 3" xfId="13410"/>
    <cellStyle name="표준 5 3 2 4 8 4" xfId="17650"/>
    <cellStyle name="표준 5 3 2 4 8 5" xfId="21812"/>
    <cellStyle name="표준 5 3 2 4 8 6" xfId="25910"/>
    <cellStyle name="표준 5 3 2 4 8 7" xfId="34121"/>
    <cellStyle name="표준 5 3 2 4 8 8" xfId="42314"/>
    <cellStyle name="표준 5 3 2 4 9" xfId="6997"/>
    <cellStyle name="표준 5 3 2 4 9 2" xfId="27958"/>
    <cellStyle name="표준 5 3 2 4 9 3" xfId="36169"/>
    <cellStyle name="표준 5 3 2 4 9 4" xfId="44362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5"/>
    <cellStyle name="표준 5 3 2 5 16" xfId="40298"/>
    <cellStyle name="표준 5 3 2 5 2" xfId="554"/>
    <cellStyle name="표준 5 3 2 5 2 10" xfId="19924"/>
    <cellStyle name="표준 5 3 2 5 2 11" xfId="24022"/>
    <cellStyle name="표준 5 3 2 5 2 12" xfId="32233"/>
    <cellStyle name="표준 5 3 2 5 2 13" xfId="40426"/>
    <cellStyle name="표준 5 3 2 5 2 2" xfId="810"/>
    <cellStyle name="표준 5 3 2 5 2 2 10" xfId="24278"/>
    <cellStyle name="표준 5 3 2 5 2 2 11" xfId="32489"/>
    <cellStyle name="표준 5 3 2 5 2 2 12" xfId="40682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5"/>
    <cellStyle name="표준 5 3 2 5 2 2 2 2 2 4" xfId="47338"/>
    <cellStyle name="표준 5 3 2 5 2 2 2 2 3" xfId="18578"/>
    <cellStyle name="표준 5 3 2 5 2 2 2 2 4" xfId="22740"/>
    <cellStyle name="표준 5 3 2 5 2 2 2 2 5" xfId="26838"/>
    <cellStyle name="표준 5 3 2 5 2 2 2 2 6" xfId="35049"/>
    <cellStyle name="표준 5 3 2 5 2 2 2 2 7" xfId="43242"/>
    <cellStyle name="표준 5 3 2 5 2 2 2 3" xfId="8178"/>
    <cellStyle name="표준 5 3 2 5 2 2 2 3 2" xfId="28886"/>
    <cellStyle name="표준 5 3 2 5 2 2 2 3 3" xfId="37097"/>
    <cellStyle name="표준 5 3 2 5 2 2 2 3 4" xfId="45290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1"/>
    <cellStyle name="표준 5 3 2 5 2 2 2 9" xfId="41194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7"/>
    <cellStyle name="표준 5 3 2 5 2 2 3 2 2 4" xfId="47850"/>
    <cellStyle name="표준 5 3 2 5 2 2 3 2 3" xfId="19090"/>
    <cellStyle name="표준 5 3 2 5 2 2 3 2 4" xfId="23252"/>
    <cellStyle name="표준 5 3 2 5 2 2 3 2 5" xfId="27350"/>
    <cellStyle name="표준 5 3 2 5 2 2 3 2 6" xfId="35561"/>
    <cellStyle name="표준 5 3 2 5 2 2 3 2 7" xfId="43754"/>
    <cellStyle name="표준 5 3 2 5 2 2 3 3" xfId="8690"/>
    <cellStyle name="표준 5 3 2 5 2 2 3 3 2" xfId="29398"/>
    <cellStyle name="표준 5 3 2 5 2 2 3 3 3" xfId="37609"/>
    <cellStyle name="표준 5 3 2 5 2 2 3 3 4" xfId="45802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3"/>
    <cellStyle name="표준 5 3 2 5 2 2 3 9" xfId="41706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9"/>
    <cellStyle name="표준 5 3 2 5 2 2 4 2 2 4" xfId="48362"/>
    <cellStyle name="표준 5 3 2 5 2 2 4 2 3" xfId="19602"/>
    <cellStyle name="표준 5 3 2 5 2 2 4 2 4" xfId="23764"/>
    <cellStyle name="표준 5 3 2 5 2 2 4 2 5" xfId="27862"/>
    <cellStyle name="표준 5 3 2 5 2 2 4 2 6" xfId="36073"/>
    <cellStyle name="표준 5 3 2 5 2 2 4 2 7" xfId="44266"/>
    <cellStyle name="표준 5 3 2 5 2 2 4 3" xfId="9202"/>
    <cellStyle name="표준 5 3 2 5 2 2 4 3 2" xfId="29910"/>
    <cellStyle name="표준 5 3 2 5 2 2 4 3 3" xfId="38121"/>
    <cellStyle name="표준 5 3 2 5 2 2 4 3 4" xfId="46314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5"/>
    <cellStyle name="표준 5 3 2 5 2 2 4 9" xfId="42218"/>
    <cellStyle name="표준 5 3 2 5 2 2 5" xfId="9714"/>
    <cellStyle name="표준 5 3 2 5 2 2 5 2" xfId="13826"/>
    <cellStyle name="표준 5 3 2 5 2 2 5 2 2" xfId="30422"/>
    <cellStyle name="표준 5 3 2 5 2 2 5 2 3" xfId="38633"/>
    <cellStyle name="표준 5 3 2 5 2 2 5 2 4" xfId="46826"/>
    <cellStyle name="표준 5 3 2 5 2 2 5 3" xfId="18066"/>
    <cellStyle name="표준 5 3 2 5 2 2 5 4" xfId="22228"/>
    <cellStyle name="표준 5 3 2 5 2 2 5 5" xfId="26326"/>
    <cellStyle name="표준 5 3 2 5 2 2 5 6" xfId="34537"/>
    <cellStyle name="표준 5 3 2 5 2 2 5 7" xfId="42730"/>
    <cellStyle name="표준 5 3 2 5 2 2 6" xfId="7666"/>
    <cellStyle name="표준 5 3 2 5 2 2 6 2" xfId="28374"/>
    <cellStyle name="표준 5 3 2 5 2 2 6 3" xfId="36585"/>
    <cellStyle name="표준 5 3 2 5 2 2 6 4" xfId="44778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9"/>
    <cellStyle name="표준 5 3 2 5 2 3 2 2 4" xfId="47082"/>
    <cellStyle name="표준 5 3 2 5 2 3 2 3" xfId="18322"/>
    <cellStyle name="표준 5 3 2 5 2 3 2 4" xfId="22484"/>
    <cellStyle name="표준 5 3 2 5 2 3 2 5" xfId="26582"/>
    <cellStyle name="표준 5 3 2 5 2 3 2 6" xfId="34793"/>
    <cellStyle name="표준 5 3 2 5 2 3 2 7" xfId="42986"/>
    <cellStyle name="표준 5 3 2 5 2 3 3" xfId="7922"/>
    <cellStyle name="표준 5 3 2 5 2 3 3 2" xfId="28630"/>
    <cellStyle name="표준 5 3 2 5 2 3 3 3" xfId="36841"/>
    <cellStyle name="표준 5 3 2 5 2 3 3 4" xfId="45034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5"/>
    <cellStyle name="표준 5 3 2 5 2 3 9" xfId="40938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1"/>
    <cellStyle name="표준 5 3 2 5 2 4 2 2 4" xfId="47594"/>
    <cellStyle name="표준 5 3 2 5 2 4 2 3" xfId="18834"/>
    <cellStyle name="표준 5 3 2 5 2 4 2 4" xfId="22996"/>
    <cellStyle name="표준 5 3 2 5 2 4 2 5" xfId="27094"/>
    <cellStyle name="표준 5 3 2 5 2 4 2 6" xfId="35305"/>
    <cellStyle name="표준 5 3 2 5 2 4 2 7" xfId="43498"/>
    <cellStyle name="표준 5 3 2 5 2 4 3" xfId="8434"/>
    <cellStyle name="표준 5 3 2 5 2 4 3 2" xfId="29142"/>
    <cellStyle name="표준 5 3 2 5 2 4 3 3" xfId="37353"/>
    <cellStyle name="표준 5 3 2 5 2 4 3 4" xfId="45546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7"/>
    <cellStyle name="표준 5 3 2 5 2 4 9" xfId="41450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3"/>
    <cellStyle name="표준 5 3 2 5 2 5 2 2 4" xfId="48106"/>
    <cellStyle name="표준 5 3 2 5 2 5 2 3" xfId="19346"/>
    <cellStyle name="표준 5 3 2 5 2 5 2 4" xfId="23508"/>
    <cellStyle name="표준 5 3 2 5 2 5 2 5" xfId="27606"/>
    <cellStyle name="표준 5 3 2 5 2 5 2 6" xfId="35817"/>
    <cellStyle name="표준 5 3 2 5 2 5 2 7" xfId="44010"/>
    <cellStyle name="표준 5 3 2 5 2 5 3" xfId="8946"/>
    <cellStyle name="표준 5 3 2 5 2 5 3 2" xfId="29654"/>
    <cellStyle name="표준 5 3 2 5 2 5 3 3" xfId="37865"/>
    <cellStyle name="표준 5 3 2 5 2 5 3 4" xfId="46058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9"/>
    <cellStyle name="표준 5 3 2 5 2 5 9" xfId="41962"/>
    <cellStyle name="표준 5 3 2 5 2 6" xfId="9458"/>
    <cellStyle name="표준 5 3 2 5 2 6 2" xfId="13570"/>
    <cellStyle name="표준 5 3 2 5 2 6 2 2" xfId="30166"/>
    <cellStyle name="표준 5 3 2 5 2 6 2 3" xfId="38377"/>
    <cellStyle name="표준 5 3 2 5 2 6 2 4" xfId="46570"/>
    <cellStyle name="표준 5 3 2 5 2 6 3" xfId="17810"/>
    <cellStyle name="표준 5 3 2 5 2 6 4" xfId="21972"/>
    <cellStyle name="표준 5 3 2 5 2 6 5" xfId="26070"/>
    <cellStyle name="표준 5 3 2 5 2 6 6" xfId="34281"/>
    <cellStyle name="표준 5 3 2 5 2 6 7" xfId="42474"/>
    <cellStyle name="표준 5 3 2 5 2 7" xfId="7410"/>
    <cellStyle name="표준 5 3 2 5 2 7 2" xfId="28118"/>
    <cellStyle name="표준 5 3 2 5 2 7 3" xfId="36329"/>
    <cellStyle name="표준 5 3 2 5 2 7 4" xfId="44522"/>
    <cellStyle name="표준 5 3 2 5 2 8" xfId="11522"/>
    <cellStyle name="표준 5 3 2 5 2 9" xfId="15762"/>
    <cellStyle name="표준 5 3 2 5 3" xfId="682"/>
    <cellStyle name="표준 5 3 2 5 3 10" xfId="24150"/>
    <cellStyle name="표준 5 3 2 5 3 11" xfId="32361"/>
    <cellStyle name="표준 5 3 2 5 3 12" xfId="40554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7"/>
    <cellStyle name="표준 5 3 2 5 3 2 2 2 4" xfId="47210"/>
    <cellStyle name="표준 5 3 2 5 3 2 2 3" xfId="18450"/>
    <cellStyle name="표준 5 3 2 5 3 2 2 4" xfId="22612"/>
    <cellStyle name="표준 5 3 2 5 3 2 2 5" xfId="26710"/>
    <cellStyle name="표준 5 3 2 5 3 2 2 6" xfId="34921"/>
    <cellStyle name="표준 5 3 2 5 3 2 2 7" xfId="43114"/>
    <cellStyle name="표준 5 3 2 5 3 2 3" xfId="8050"/>
    <cellStyle name="표준 5 3 2 5 3 2 3 2" xfId="28758"/>
    <cellStyle name="표준 5 3 2 5 3 2 3 3" xfId="36969"/>
    <cellStyle name="표준 5 3 2 5 3 2 3 4" xfId="45162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3"/>
    <cellStyle name="표준 5 3 2 5 3 2 9" xfId="41066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9"/>
    <cellStyle name="표준 5 3 2 5 3 3 2 2 4" xfId="47722"/>
    <cellStyle name="표준 5 3 2 5 3 3 2 3" xfId="18962"/>
    <cellStyle name="표준 5 3 2 5 3 3 2 4" xfId="23124"/>
    <cellStyle name="표준 5 3 2 5 3 3 2 5" xfId="27222"/>
    <cellStyle name="표준 5 3 2 5 3 3 2 6" xfId="35433"/>
    <cellStyle name="표준 5 3 2 5 3 3 2 7" xfId="43626"/>
    <cellStyle name="표준 5 3 2 5 3 3 3" xfId="8562"/>
    <cellStyle name="표준 5 3 2 5 3 3 3 2" xfId="29270"/>
    <cellStyle name="표준 5 3 2 5 3 3 3 3" xfId="37481"/>
    <cellStyle name="표준 5 3 2 5 3 3 3 4" xfId="45674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5"/>
    <cellStyle name="표준 5 3 2 5 3 3 9" xfId="41578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1"/>
    <cellStyle name="표준 5 3 2 5 3 4 2 2 4" xfId="48234"/>
    <cellStyle name="표준 5 3 2 5 3 4 2 3" xfId="19474"/>
    <cellStyle name="표준 5 3 2 5 3 4 2 4" xfId="23636"/>
    <cellStyle name="표준 5 3 2 5 3 4 2 5" xfId="27734"/>
    <cellStyle name="표준 5 3 2 5 3 4 2 6" xfId="35945"/>
    <cellStyle name="표준 5 3 2 5 3 4 2 7" xfId="44138"/>
    <cellStyle name="표준 5 3 2 5 3 4 3" xfId="9074"/>
    <cellStyle name="표준 5 3 2 5 3 4 3 2" xfId="29782"/>
    <cellStyle name="표준 5 3 2 5 3 4 3 3" xfId="37993"/>
    <cellStyle name="표준 5 3 2 5 3 4 3 4" xfId="46186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7"/>
    <cellStyle name="표준 5 3 2 5 3 4 9" xfId="42090"/>
    <cellStyle name="표준 5 3 2 5 3 5" xfId="9586"/>
    <cellStyle name="표준 5 3 2 5 3 5 2" xfId="13698"/>
    <cellStyle name="표준 5 3 2 5 3 5 2 2" xfId="30294"/>
    <cellStyle name="표준 5 3 2 5 3 5 2 3" xfId="38505"/>
    <cellStyle name="표준 5 3 2 5 3 5 2 4" xfId="46698"/>
    <cellStyle name="표준 5 3 2 5 3 5 3" xfId="17938"/>
    <cellStyle name="표준 5 3 2 5 3 5 4" xfId="22100"/>
    <cellStyle name="표준 5 3 2 5 3 5 5" xfId="26198"/>
    <cellStyle name="표준 5 3 2 5 3 5 6" xfId="34409"/>
    <cellStyle name="표준 5 3 2 5 3 5 7" xfId="42602"/>
    <cellStyle name="표준 5 3 2 5 3 6" xfId="7538"/>
    <cellStyle name="표준 5 3 2 5 3 6 2" xfId="28246"/>
    <cellStyle name="표준 5 3 2 5 3 6 3" xfId="36457"/>
    <cellStyle name="표준 5 3 2 5 3 6 4" xfId="44650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1"/>
    <cellStyle name="표준 5 3 2 5 4 2 2 4" xfId="46954"/>
    <cellStyle name="표준 5 3 2 5 4 2 3" xfId="18194"/>
    <cellStyle name="표준 5 3 2 5 4 2 4" xfId="22356"/>
    <cellStyle name="표준 5 3 2 5 4 2 5" xfId="26454"/>
    <cellStyle name="표준 5 3 2 5 4 2 6" xfId="34665"/>
    <cellStyle name="표준 5 3 2 5 4 2 7" xfId="42858"/>
    <cellStyle name="표준 5 3 2 5 4 3" xfId="7794"/>
    <cellStyle name="표준 5 3 2 5 4 3 2" xfId="28502"/>
    <cellStyle name="표준 5 3 2 5 4 3 3" xfId="36713"/>
    <cellStyle name="표준 5 3 2 5 4 3 4" xfId="44906"/>
    <cellStyle name="표준 5 3 2 5 4 4" xfId="11906"/>
    <cellStyle name="표준 5 3 2 5 4 5" xfId="16146"/>
    <cellStyle name="표준 5 3 2 5 4 6" xfId="20308"/>
    <cellStyle name="표준 5 3 2 5 4 7" xfId="24406"/>
    <cellStyle name="표준 5 3 2 5 4 8" xfId="32617"/>
    <cellStyle name="표준 5 3 2 5 4 9" xfId="40810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3"/>
    <cellStyle name="표준 5 3 2 5 5 2 2 4" xfId="47466"/>
    <cellStyle name="표준 5 3 2 5 5 2 3" xfId="18706"/>
    <cellStyle name="표준 5 3 2 5 5 2 4" xfId="22868"/>
    <cellStyle name="표준 5 3 2 5 5 2 5" xfId="26966"/>
    <cellStyle name="표준 5 3 2 5 5 2 6" xfId="35177"/>
    <cellStyle name="표준 5 3 2 5 5 2 7" xfId="43370"/>
    <cellStyle name="표준 5 3 2 5 5 3" xfId="8306"/>
    <cellStyle name="표준 5 3 2 5 5 3 2" xfId="29014"/>
    <cellStyle name="표준 5 3 2 5 5 3 3" xfId="37225"/>
    <cellStyle name="표준 5 3 2 5 5 3 4" xfId="45418"/>
    <cellStyle name="표준 5 3 2 5 5 4" xfId="12418"/>
    <cellStyle name="표준 5 3 2 5 5 5" xfId="16658"/>
    <cellStyle name="표준 5 3 2 5 5 6" xfId="20820"/>
    <cellStyle name="표준 5 3 2 5 5 7" xfId="24918"/>
    <cellStyle name="표준 5 3 2 5 5 8" xfId="33129"/>
    <cellStyle name="표준 5 3 2 5 5 9" xfId="41322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5"/>
    <cellStyle name="표준 5 3 2 5 6 2 2 4" xfId="47978"/>
    <cellStyle name="표준 5 3 2 5 6 2 3" xfId="19218"/>
    <cellStyle name="표준 5 3 2 5 6 2 4" xfId="23380"/>
    <cellStyle name="표준 5 3 2 5 6 2 5" xfId="27478"/>
    <cellStyle name="표준 5 3 2 5 6 2 6" xfId="35689"/>
    <cellStyle name="표준 5 3 2 5 6 2 7" xfId="43882"/>
    <cellStyle name="표준 5 3 2 5 6 3" xfId="8818"/>
    <cellStyle name="표준 5 3 2 5 6 3 2" xfId="29526"/>
    <cellStyle name="표준 5 3 2 5 6 3 3" xfId="37737"/>
    <cellStyle name="표준 5 3 2 5 6 3 4" xfId="45930"/>
    <cellStyle name="표준 5 3 2 5 6 4" xfId="12930"/>
    <cellStyle name="표준 5 3 2 5 6 5" xfId="17170"/>
    <cellStyle name="표준 5 3 2 5 6 6" xfId="21332"/>
    <cellStyle name="표준 5 3 2 5 6 7" xfId="25430"/>
    <cellStyle name="표준 5 3 2 5 6 8" xfId="33641"/>
    <cellStyle name="표준 5 3 2 5 6 9" xfId="41834"/>
    <cellStyle name="표준 5 3 2 5 7" xfId="7023"/>
    <cellStyle name="표준 5 3 2 5 7 2" xfId="9330"/>
    <cellStyle name="표준 5 3 2 5 7 2 2" xfId="30038"/>
    <cellStyle name="표준 5 3 2 5 7 2 3" xfId="38249"/>
    <cellStyle name="표준 5 3 2 5 7 2 4" xfId="46442"/>
    <cellStyle name="표준 5 3 2 5 7 3" xfId="13442"/>
    <cellStyle name="표준 5 3 2 5 7 4" xfId="17682"/>
    <cellStyle name="표준 5 3 2 5 7 5" xfId="21844"/>
    <cellStyle name="표준 5 3 2 5 7 6" xfId="25942"/>
    <cellStyle name="표준 5 3 2 5 7 7" xfId="34153"/>
    <cellStyle name="표준 5 3 2 5 7 8" xfId="42346"/>
    <cellStyle name="표준 5 3 2 5 8" xfId="7157"/>
    <cellStyle name="표준 5 3 2 5 8 2" xfId="27990"/>
    <cellStyle name="표준 5 3 2 5 8 3" xfId="36201"/>
    <cellStyle name="표준 5 3 2 5 8 4" xfId="44394"/>
    <cellStyle name="표준 5 3 2 5 9" xfId="7282"/>
    <cellStyle name="표준 5 3 2 6" xfId="490"/>
    <cellStyle name="표준 5 3 2 6 10" xfId="19860"/>
    <cellStyle name="표준 5 3 2 6 11" xfId="23958"/>
    <cellStyle name="표준 5 3 2 6 12" xfId="32169"/>
    <cellStyle name="표준 5 3 2 6 13" xfId="40362"/>
    <cellStyle name="표준 5 3 2 6 2" xfId="746"/>
    <cellStyle name="표준 5 3 2 6 2 10" xfId="24214"/>
    <cellStyle name="표준 5 3 2 6 2 11" xfId="32425"/>
    <cellStyle name="표준 5 3 2 6 2 12" xfId="40618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1"/>
    <cellStyle name="표준 5 3 2 6 2 2 2 2 4" xfId="47274"/>
    <cellStyle name="표준 5 3 2 6 2 2 2 3" xfId="18514"/>
    <cellStyle name="표준 5 3 2 6 2 2 2 4" xfId="22676"/>
    <cellStyle name="표준 5 3 2 6 2 2 2 5" xfId="26774"/>
    <cellStyle name="표준 5 3 2 6 2 2 2 6" xfId="34985"/>
    <cellStyle name="표준 5 3 2 6 2 2 2 7" xfId="43178"/>
    <cellStyle name="표준 5 3 2 6 2 2 3" xfId="8114"/>
    <cellStyle name="표준 5 3 2 6 2 2 3 2" xfId="28822"/>
    <cellStyle name="표준 5 3 2 6 2 2 3 3" xfId="37033"/>
    <cellStyle name="표준 5 3 2 6 2 2 3 4" xfId="45226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7"/>
    <cellStyle name="표준 5 3 2 6 2 2 9" xfId="41130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3"/>
    <cellStyle name="표준 5 3 2 6 2 3 2 2 4" xfId="47786"/>
    <cellStyle name="표준 5 3 2 6 2 3 2 3" xfId="19026"/>
    <cellStyle name="표준 5 3 2 6 2 3 2 4" xfId="23188"/>
    <cellStyle name="표준 5 3 2 6 2 3 2 5" xfId="27286"/>
    <cellStyle name="표준 5 3 2 6 2 3 2 6" xfId="35497"/>
    <cellStyle name="표준 5 3 2 6 2 3 2 7" xfId="43690"/>
    <cellStyle name="표준 5 3 2 6 2 3 3" xfId="8626"/>
    <cellStyle name="표준 5 3 2 6 2 3 3 2" xfId="29334"/>
    <cellStyle name="표준 5 3 2 6 2 3 3 3" xfId="37545"/>
    <cellStyle name="표준 5 3 2 6 2 3 3 4" xfId="45738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9"/>
    <cellStyle name="표준 5 3 2 6 2 3 9" xfId="41642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5"/>
    <cellStyle name="표준 5 3 2 6 2 4 2 2 4" xfId="48298"/>
    <cellStyle name="표준 5 3 2 6 2 4 2 3" xfId="19538"/>
    <cellStyle name="표준 5 3 2 6 2 4 2 4" xfId="23700"/>
    <cellStyle name="표준 5 3 2 6 2 4 2 5" xfId="27798"/>
    <cellStyle name="표준 5 3 2 6 2 4 2 6" xfId="36009"/>
    <cellStyle name="표준 5 3 2 6 2 4 2 7" xfId="44202"/>
    <cellStyle name="표준 5 3 2 6 2 4 3" xfId="9138"/>
    <cellStyle name="표준 5 3 2 6 2 4 3 2" xfId="29846"/>
    <cellStyle name="표준 5 3 2 6 2 4 3 3" xfId="38057"/>
    <cellStyle name="표준 5 3 2 6 2 4 3 4" xfId="46250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1"/>
    <cellStyle name="표준 5 3 2 6 2 4 9" xfId="42154"/>
    <cellStyle name="표준 5 3 2 6 2 5" xfId="9650"/>
    <cellStyle name="표준 5 3 2 6 2 5 2" xfId="13762"/>
    <cellStyle name="표준 5 3 2 6 2 5 2 2" xfId="30358"/>
    <cellStyle name="표준 5 3 2 6 2 5 2 3" xfId="38569"/>
    <cellStyle name="표준 5 3 2 6 2 5 2 4" xfId="46762"/>
    <cellStyle name="표준 5 3 2 6 2 5 3" xfId="18002"/>
    <cellStyle name="표준 5 3 2 6 2 5 4" xfId="22164"/>
    <cellStyle name="표준 5 3 2 6 2 5 5" xfId="26262"/>
    <cellStyle name="표준 5 3 2 6 2 5 6" xfId="34473"/>
    <cellStyle name="표준 5 3 2 6 2 5 7" xfId="42666"/>
    <cellStyle name="표준 5 3 2 6 2 6" xfId="7602"/>
    <cellStyle name="표준 5 3 2 6 2 6 2" xfId="28310"/>
    <cellStyle name="표준 5 3 2 6 2 6 3" xfId="36521"/>
    <cellStyle name="표준 5 3 2 6 2 6 4" xfId="44714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5"/>
    <cellStyle name="표준 5 3 2 6 3 2 2 4" xfId="47018"/>
    <cellStyle name="표준 5 3 2 6 3 2 3" xfId="18258"/>
    <cellStyle name="표준 5 3 2 6 3 2 4" xfId="22420"/>
    <cellStyle name="표준 5 3 2 6 3 2 5" xfId="26518"/>
    <cellStyle name="표준 5 3 2 6 3 2 6" xfId="34729"/>
    <cellStyle name="표준 5 3 2 6 3 2 7" xfId="42922"/>
    <cellStyle name="표준 5 3 2 6 3 3" xfId="7858"/>
    <cellStyle name="표준 5 3 2 6 3 3 2" xfId="28566"/>
    <cellStyle name="표준 5 3 2 6 3 3 3" xfId="36777"/>
    <cellStyle name="표준 5 3 2 6 3 3 4" xfId="44970"/>
    <cellStyle name="표준 5 3 2 6 3 4" xfId="11970"/>
    <cellStyle name="표준 5 3 2 6 3 5" xfId="16210"/>
    <cellStyle name="표준 5 3 2 6 3 6" xfId="20372"/>
    <cellStyle name="표준 5 3 2 6 3 7" xfId="24470"/>
    <cellStyle name="표준 5 3 2 6 3 8" xfId="32681"/>
    <cellStyle name="표준 5 3 2 6 3 9" xfId="40874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7"/>
    <cellStyle name="표준 5 3 2 6 4 2 2 4" xfId="47530"/>
    <cellStyle name="표준 5 3 2 6 4 2 3" xfId="18770"/>
    <cellStyle name="표준 5 3 2 6 4 2 4" xfId="22932"/>
    <cellStyle name="표준 5 3 2 6 4 2 5" xfId="27030"/>
    <cellStyle name="표준 5 3 2 6 4 2 6" xfId="35241"/>
    <cellStyle name="표준 5 3 2 6 4 2 7" xfId="43434"/>
    <cellStyle name="표준 5 3 2 6 4 3" xfId="8370"/>
    <cellStyle name="표준 5 3 2 6 4 3 2" xfId="29078"/>
    <cellStyle name="표준 5 3 2 6 4 3 3" xfId="37289"/>
    <cellStyle name="표준 5 3 2 6 4 3 4" xfId="45482"/>
    <cellStyle name="표준 5 3 2 6 4 4" xfId="12482"/>
    <cellStyle name="표준 5 3 2 6 4 5" xfId="16722"/>
    <cellStyle name="표준 5 3 2 6 4 6" xfId="20884"/>
    <cellStyle name="표준 5 3 2 6 4 7" xfId="24982"/>
    <cellStyle name="표준 5 3 2 6 4 8" xfId="33193"/>
    <cellStyle name="표준 5 3 2 6 4 9" xfId="41386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9"/>
    <cellStyle name="표준 5 3 2 6 5 2 2 4" xfId="48042"/>
    <cellStyle name="표준 5 3 2 6 5 2 3" xfId="19282"/>
    <cellStyle name="표준 5 3 2 6 5 2 4" xfId="23444"/>
    <cellStyle name="표준 5 3 2 6 5 2 5" xfId="27542"/>
    <cellStyle name="표준 5 3 2 6 5 2 6" xfId="35753"/>
    <cellStyle name="표준 5 3 2 6 5 2 7" xfId="43946"/>
    <cellStyle name="표준 5 3 2 6 5 3" xfId="8882"/>
    <cellStyle name="표준 5 3 2 6 5 3 2" xfId="29590"/>
    <cellStyle name="표준 5 3 2 6 5 3 3" xfId="37801"/>
    <cellStyle name="표준 5 3 2 6 5 3 4" xfId="45994"/>
    <cellStyle name="표준 5 3 2 6 5 4" xfId="12994"/>
    <cellStyle name="표준 5 3 2 6 5 5" xfId="17234"/>
    <cellStyle name="표준 5 3 2 6 5 6" xfId="21396"/>
    <cellStyle name="표준 5 3 2 6 5 7" xfId="25494"/>
    <cellStyle name="표준 5 3 2 6 5 8" xfId="33705"/>
    <cellStyle name="표준 5 3 2 6 5 9" xfId="41898"/>
    <cellStyle name="표준 5 3 2 6 6" xfId="9394"/>
    <cellStyle name="표준 5 3 2 6 6 2" xfId="13506"/>
    <cellStyle name="표준 5 3 2 6 6 2 2" xfId="30102"/>
    <cellStyle name="표준 5 3 2 6 6 2 3" xfId="38313"/>
    <cellStyle name="표준 5 3 2 6 6 2 4" xfId="46506"/>
    <cellStyle name="표준 5 3 2 6 6 3" xfId="17746"/>
    <cellStyle name="표준 5 3 2 6 6 4" xfId="21908"/>
    <cellStyle name="표준 5 3 2 6 6 5" xfId="26006"/>
    <cellStyle name="표준 5 3 2 6 6 6" xfId="34217"/>
    <cellStyle name="표준 5 3 2 6 6 7" xfId="42410"/>
    <cellStyle name="표준 5 3 2 6 7" xfId="7346"/>
    <cellStyle name="표준 5 3 2 6 7 2" xfId="28054"/>
    <cellStyle name="표준 5 3 2 6 7 3" xfId="36265"/>
    <cellStyle name="표준 5 3 2 6 7 4" xfId="44458"/>
    <cellStyle name="표준 5 3 2 6 8" xfId="11458"/>
    <cellStyle name="표준 5 3 2 6 9" xfId="15698"/>
    <cellStyle name="표준 5 3 2 7" xfId="618"/>
    <cellStyle name="표준 5 3 2 7 10" xfId="24086"/>
    <cellStyle name="표준 5 3 2 7 11" xfId="32297"/>
    <cellStyle name="표준 5 3 2 7 12" xfId="40490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3"/>
    <cellStyle name="표준 5 3 2 7 2 2 2 4" xfId="47146"/>
    <cellStyle name="표준 5 3 2 7 2 2 3" xfId="18386"/>
    <cellStyle name="표준 5 3 2 7 2 2 4" xfId="22548"/>
    <cellStyle name="표준 5 3 2 7 2 2 5" xfId="26646"/>
    <cellStyle name="표준 5 3 2 7 2 2 6" xfId="34857"/>
    <cellStyle name="표준 5 3 2 7 2 2 7" xfId="43050"/>
    <cellStyle name="표준 5 3 2 7 2 3" xfId="7986"/>
    <cellStyle name="표준 5 3 2 7 2 3 2" xfId="28694"/>
    <cellStyle name="표준 5 3 2 7 2 3 3" xfId="36905"/>
    <cellStyle name="표준 5 3 2 7 2 3 4" xfId="45098"/>
    <cellStyle name="표준 5 3 2 7 2 4" xfId="12098"/>
    <cellStyle name="표준 5 3 2 7 2 5" xfId="16338"/>
    <cellStyle name="표준 5 3 2 7 2 6" xfId="20500"/>
    <cellStyle name="표준 5 3 2 7 2 7" xfId="24598"/>
    <cellStyle name="표준 5 3 2 7 2 8" xfId="32809"/>
    <cellStyle name="표준 5 3 2 7 2 9" xfId="41002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5"/>
    <cellStyle name="표준 5 3 2 7 3 2 2 4" xfId="47658"/>
    <cellStyle name="표준 5 3 2 7 3 2 3" xfId="18898"/>
    <cellStyle name="표준 5 3 2 7 3 2 4" xfId="23060"/>
    <cellStyle name="표준 5 3 2 7 3 2 5" xfId="27158"/>
    <cellStyle name="표준 5 3 2 7 3 2 6" xfId="35369"/>
    <cellStyle name="표준 5 3 2 7 3 2 7" xfId="43562"/>
    <cellStyle name="표준 5 3 2 7 3 3" xfId="8498"/>
    <cellStyle name="표준 5 3 2 7 3 3 2" xfId="29206"/>
    <cellStyle name="표준 5 3 2 7 3 3 3" xfId="37417"/>
    <cellStyle name="표준 5 3 2 7 3 3 4" xfId="45610"/>
    <cellStyle name="표준 5 3 2 7 3 4" xfId="12610"/>
    <cellStyle name="표준 5 3 2 7 3 5" xfId="16850"/>
    <cellStyle name="표준 5 3 2 7 3 6" xfId="21012"/>
    <cellStyle name="표준 5 3 2 7 3 7" xfId="25110"/>
    <cellStyle name="표준 5 3 2 7 3 8" xfId="33321"/>
    <cellStyle name="표준 5 3 2 7 3 9" xfId="41514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7"/>
    <cellStyle name="표준 5 3 2 7 4 2 2 4" xfId="48170"/>
    <cellStyle name="표준 5 3 2 7 4 2 3" xfId="19410"/>
    <cellStyle name="표준 5 3 2 7 4 2 4" xfId="23572"/>
    <cellStyle name="표준 5 3 2 7 4 2 5" xfId="27670"/>
    <cellStyle name="표준 5 3 2 7 4 2 6" xfId="35881"/>
    <cellStyle name="표준 5 3 2 7 4 2 7" xfId="44074"/>
    <cellStyle name="표준 5 3 2 7 4 3" xfId="9010"/>
    <cellStyle name="표준 5 3 2 7 4 3 2" xfId="29718"/>
    <cellStyle name="표준 5 3 2 7 4 3 3" xfId="37929"/>
    <cellStyle name="표준 5 3 2 7 4 3 4" xfId="46122"/>
    <cellStyle name="표준 5 3 2 7 4 4" xfId="13122"/>
    <cellStyle name="표준 5 3 2 7 4 5" xfId="17362"/>
    <cellStyle name="표준 5 3 2 7 4 6" xfId="21524"/>
    <cellStyle name="표준 5 3 2 7 4 7" xfId="25622"/>
    <cellStyle name="표준 5 3 2 7 4 8" xfId="33833"/>
    <cellStyle name="표준 5 3 2 7 4 9" xfId="42026"/>
    <cellStyle name="표준 5 3 2 7 5" xfId="9522"/>
    <cellStyle name="표준 5 3 2 7 5 2" xfId="13634"/>
    <cellStyle name="표준 5 3 2 7 5 2 2" xfId="30230"/>
    <cellStyle name="표준 5 3 2 7 5 2 3" xfId="38441"/>
    <cellStyle name="표준 5 3 2 7 5 2 4" xfId="46634"/>
    <cellStyle name="표준 5 3 2 7 5 3" xfId="17874"/>
    <cellStyle name="표준 5 3 2 7 5 4" xfId="22036"/>
    <cellStyle name="표준 5 3 2 7 5 5" xfId="26134"/>
    <cellStyle name="표준 5 3 2 7 5 6" xfId="34345"/>
    <cellStyle name="표준 5 3 2 7 5 7" xfId="42538"/>
    <cellStyle name="표준 5 3 2 7 6" xfId="7474"/>
    <cellStyle name="표준 5 3 2 7 6 2" xfId="28182"/>
    <cellStyle name="표준 5 3 2 7 6 3" xfId="36393"/>
    <cellStyle name="표준 5 3 2 7 6 4" xfId="44586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7"/>
    <cellStyle name="표준 5 3 2 8 2 2 4" xfId="46890"/>
    <cellStyle name="표준 5 3 2 8 2 3" xfId="18130"/>
    <cellStyle name="표준 5 3 2 8 2 4" xfId="22292"/>
    <cellStyle name="표준 5 3 2 8 2 5" xfId="26390"/>
    <cellStyle name="표준 5 3 2 8 2 6" xfId="34601"/>
    <cellStyle name="표준 5 3 2 8 2 7" xfId="42794"/>
    <cellStyle name="표준 5 3 2 8 3" xfId="7730"/>
    <cellStyle name="표준 5 3 2 8 3 2" xfId="28438"/>
    <cellStyle name="표준 5 3 2 8 3 3" xfId="36649"/>
    <cellStyle name="표준 5 3 2 8 3 4" xfId="44842"/>
    <cellStyle name="표준 5 3 2 8 4" xfId="11842"/>
    <cellStyle name="표준 5 3 2 8 5" xfId="16082"/>
    <cellStyle name="표준 5 3 2 8 6" xfId="20244"/>
    <cellStyle name="표준 5 3 2 8 7" xfId="24342"/>
    <cellStyle name="표준 5 3 2 8 8" xfId="32553"/>
    <cellStyle name="표준 5 3 2 8 9" xfId="40746"/>
    <cellStyle name="표준 5 3 2 9" xfId="1386"/>
    <cellStyle name="표준 5 3 2 9 2" xfId="10290"/>
    <cellStyle name="표준 5 3 2 9 2 2" xfId="14402"/>
    <cellStyle name="표준 5 3 2 9 2 2 2" xfId="30998"/>
    <cellStyle name="표준 5 3 2 9 2 2 3" xfId="39209"/>
    <cellStyle name="표준 5 3 2 9 2 2 4" xfId="47402"/>
    <cellStyle name="표준 5 3 2 9 2 3" xfId="18642"/>
    <cellStyle name="표준 5 3 2 9 2 4" xfId="22804"/>
    <cellStyle name="표준 5 3 2 9 2 5" xfId="26902"/>
    <cellStyle name="표준 5 3 2 9 2 6" xfId="35113"/>
    <cellStyle name="표준 5 3 2 9 2 7" xfId="43306"/>
    <cellStyle name="표준 5 3 2 9 3" xfId="8242"/>
    <cellStyle name="표준 5 3 2 9 3 2" xfId="28950"/>
    <cellStyle name="표준 5 3 2 9 3 3" xfId="37161"/>
    <cellStyle name="표준 5 3 2 9 3 4" xfId="45354"/>
    <cellStyle name="표준 5 3 2 9 4" xfId="12354"/>
    <cellStyle name="표준 5 3 2 9 5" xfId="16594"/>
    <cellStyle name="표준 5 3 2 9 6" xfId="20756"/>
    <cellStyle name="표준 5 3 2 9 7" xfId="24854"/>
    <cellStyle name="표준 5 3 2 9 8" xfId="33065"/>
    <cellStyle name="표준 5 3 2 9 9" xfId="41258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9"/>
    <cellStyle name="표준 5 3 3 10 2 4" xfId="46382"/>
    <cellStyle name="표준 5 3 3 10 3" xfId="13382"/>
    <cellStyle name="표준 5 3 3 10 4" xfId="17622"/>
    <cellStyle name="표준 5 3 3 10 5" xfId="21784"/>
    <cellStyle name="표준 5 3 3 10 6" xfId="25882"/>
    <cellStyle name="표준 5 3 3 10 7" xfId="34093"/>
    <cellStyle name="표준 5 3 3 10 8" xfId="42286"/>
    <cellStyle name="표준 5 3 3 11" xfId="6957"/>
    <cellStyle name="표준 5 3 3 11 2" xfId="27930"/>
    <cellStyle name="표준 5 3 3 11 3" xfId="36141"/>
    <cellStyle name="표준 5 3 3 11 4" xfId="44334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7"/>
    <cellStyle name="표준 5 3 3 2 10 4" xfId="44350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1"/>
    <cellStyle name="표준 5 3 3 2 18" xfId="40254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3"/>
    <cellStyle name="표준 5 3 3 2 2 17" xfId="40286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7"/>
    <cellStyle name="표준 5 3 3 2 2 2 14" xfId="40350"/>
    <cellStyle name="표준 5 3 3 2 2 2 2" xfId="606"/>
    <cellStyle name="표준 5 3 3 2 2 2 2 10" xfId="19976"/>
    <cellStyle name="표준 5 3 3 2 2 2 2 11" xfId="24074"/>
    <cellStyle name="표준 5 3 3 2 2 2 2 12" xfId="32285"/>
    <cellStyle name="표준 5 3 3 2 2 2 2 13" xfId="40478"/>
    <cellStyle name="표준 5 3 3 2 2 2 2 2" xfId="862"/>
    <cellStyle name="표준 5 3 3 2 2 2 2 2 10" xfId="24330"/>
    <cellStyle name="표준 5 3 3 2 2 2 2 2 11" xfId="32541"/>
    <cellStyle name="표준 5 3 3 2 2 2 2 2 12" xfId="40734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7"/>
    <cellStyle name="표준 5 3 3 2 2 2 2 2 2 2 2 4" xfId="47390"/>
    <cellStyle name="표준 5 3 3 2 2 2 2 2 2 2 3" xfId="18630"/>
    <cellStyle name="표준 5 3 3 2 2 2 2 2 2 2 4" xfId="22792"/>
    <cellStyle name="표준 5 3 3 2 2 2 2 2 2 2 5" xfId="26890"/>
    <cellStyle name="표준 5 3 3 2 2 2 2 2 2 2 6" xfId="35101"/>
    <cellStyle name="표준 5 3 3 2 2 2 2 2 2 2 7" xfId="43294"/>
    <cellStyle name="표준 5 3 3 2 2 2 2 2 2 3" xfId="8230"/>
    <cellStyle name="표준 5 3 3 2 2 2 2 2 2 3 2" xfId="28938"/>
    <cellStyle name="표준 5 3 3 2 2 2 2 2 2 3 3" xfId="37149"/>
    <cellStyle name="표준 5 3 3 2 2 2 2 2 2 3 4" xfId="45342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3"/>
    <cellStyle name="표준 5 3 3 2 2 2 2 2 2 9" xfId="41246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9"/>
    <cellStyle name="표준 5 3 3 2 2 2 2 2 3 2 2 4" xfId="47902"/>
    <cellStyle name="표준 5 3 3 2 2 2 2 2 3 2 3" xfId="19142"/>
    <cellStyle name="표준 5 3 3 2 2 2 2 2 3 2 4" xfId="23304"/>
    <cellStyle name="표준 5 3 3 2 2 2 2 2 3 2 5" xfId="27402"/>
    <cellStyle name="표준 5 3 3 2 2 2 2 2 3 2 6" xfId="35613"/>
    <cellStyle name="표준 5 3 3 2 2 2 2 2 3 2 7" xfId="43806"/>
    <cellStyle name="표준 5 3 3 2 2 2 2 2 3 3" xfId="8742"/>
    <cellStyle name="표준 5 3 3 2 2 2 2 2 3 3 2" xfId="29450"/>
    <cellStyle name="표준 5 3 3 2 2 2 2 2 3 3 3" xfId="37661"/>
    <cellStyle name="표준 5 3 3 2 2 2 2 2 3 3 4" xfId="45854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5"/>
    <cellStyle name="표준 5 3 3 2 2 2 2 2 3 9" xfId="41758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1"/>
    <cellStyle name="표준 5 3 3 2 2 2 2 2 4 2 2 4" xfId="48414"/>
    <cellStyle name="표준 5 3 3 2 2 2 2 2 4 2 3" xfId="19654"/>
    <cellStyle name="표준 5 3 3 2 2 2 2 2 4 2 4" xfId="23816"/>
    <cellStyle name="표준 5 3 3 2 2 2 2 2 4 2 5" xfId="27914"/>
    <cellStyle name="표준 5 3 3 2 2 2 2 2 4 2 6" xfId="36125"/>
    <cellStyle name="표준 5 3 3 2 2 2 2 2 4 2 7" xfId="44318"/>
    <cellStyle name="표준 5 3 3 2 2 2 2 2 4 3" xfId="9254"/>
    <cellStyle name="표준 5 3 3 2 2 2 2 2 4 3 2" xfId="29962"/>
    <cellStyle name="표준 5 3 3 2 2 2 2 2 4 3 3" xfId="38173"/>
    <cellStyle name="표준 5 3 3 2 2 2 2 2 4 3 4" xfId="46366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7"/>
    <cellStyle name="표준 5 3 3 2 2 2 2 2 4 9" xfId="42270"/>
    <cellStyle name="표준 5 3 3 2 2 2 2 2 5" xfId="9766"/>
    <cellStyle name="표준 5 3 3 2 2 2 2 2 5 2" xfId="13878"/>
    <cellStyle name="표준 5 3 3 2 2 2 2 2 5 2 2" xfId="30474"/>
    <cellStyle name="표준 5 3 3 2 2 2 2 2 5 2 3" xfId="38685"/>
    <cellStyle name="표준 5 3 3 2 2 2 2 2 5 2 4" xfId="46878"/>
    <cellStyle name="표준 5 3 3 2 2 2 2 2 5 3" xfId="18118"/>
    <cellStyle name="표준 5 3 3 2 2 2 2 2 5 4" xfId="22280"/>
    <cellStyle name="표준 5 3 3 2 2 2 2 2 5 5" xfId="26378"/>
    <cellStyle name="표준 5 3 3 2 2 2 2 2 5 6" xfId="34589"/>
    <cellStyle name="표준 5 3 3 2 2 2 2 2 5 7" xfId="42782"/>
    <cellStyle name="표준 5 3 3 2 2 2 2 2 6" xfId="7718"/>
    <cellStyle name="표준 5 3 3 2 2 2 2 2 6 2" xfId="28426"/>
    <cellStyle name="표준 5 3 3 2 2 2 2 2 6 3" xfId="36637"/>
    <cellStyle name="표준 5 3 3 2 2 2 2 2 6 4" xfId="44830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1"/>
    <cellStyle name="표준 5 3 3 2 2 2 2 3 2 2 4" xfId="47134"/>
    <cellStyle name="표준 5 3 3 2 2 2 2 3 2 3" xfId="18374"/>
    <cellStyle name="표준 5 3 3 2 2 2 2 3 2 4" xfId="22536"/>
    <cellStyle name="표준 5 3 3 2 2 2 2 3 2 5" xfId="26634"/>
    <cellStyle name="표준 5 3 3 2 2 2 2 3 2 6" xfId="34845"/>
    <cellStyle name="표준 5 3 3 2 2 2 2 3 2 7" xfId="43038"/>
    <cellStyle name="표준 5 3 3 2 2 2 2 3 3" xfId="7974"/>
    <cellStyle name="표준 5 3 3 2 2 2 2 3 3 2" xfId="28682"/>
    <cellStyle name="표준 5 3 3 2 2 2 2 3 3 3" xfId="36893"/>
    <cellStyle name="표준 5 3 3 2 2 2 2 3 3 4" xfId="45086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7"/>
    <cellStyle name="표준 5 3 3 2 2 2 2 3 9" xfId="40990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3"/>
    <cellStyle name="표준 5 3 3 2 2 2 2 4 2 2 4" xfId="47646"/>
    <cellStyle name="표준 5 3 3 2 2 2 2 4 2 3" xfId="18886"/>
    <cellStyle name="표준 5 3 3 2 2 2 2 4 2 4" xfId="23048"/>
    <cellStyle name="표준 5 3 3 2 2 2 2 4 2 5" xfId="27146"/>
    <cellStyle name="표준 5 3 3 2 2 2 2 4 2 6" xfId="35357"/>
    <cellStyle name="표준 5 3 3 2 2 2 2 4 2 7" xfId="43550"/>
    <cellStyle name="표준 5 3 3 2 2 2 2 4 3" xfId="8486"/>
    <cellStyle name="표준 5 3 3 2 2 2 2 4 3 2" xfId="29194"/>
    <cellStyle name="표준 5 3 3 2 2 2 2 4 3 3" xfId="37405"/>
    <cellStyle name="표준 5 3 3 2 2 2 2 4 3 4" xfId="45598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9"/>
    <cellStyle name="표준 5 3 3 2 2 2 2 4 9" xfId="41502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5"/>
    <cellStyle name="표준 5 3 3 2 2 2 2 5 2 2 4" xfId="48158"/>
    <cellStyle name="표준 5 3 3 2 2 2 2 5 2 3" xfId="19398"/>
    <cellStyle name="표준 5 3 3 2 2 2 2 5 2 4" xfId="23560"/>
    <cellStyle name="표준 5 3 3 2 2 2 2 5 2 5" xfId="27658"/>
    <cellStyle name="표준 5 3 3 2 2 2 2 5 2 6" xfId="35869"/>
    <cellStyle name="표준 5 3 3 2 2 2 2 5 2 7" xfId="44062"/>
    <cellStyle name="표준 5 3 3 2 2 2 2 5 3" xfId="8998"/>
    <cellStyle name="표준 5 3 3 2 2 2 2 5 3 2" xfId="29706"/>
    <cellStyle name="표준 5 3 3 2 2 2 2 5 3 3" xfId="37917"/>
    <cellStyle name="표준 5 3 3 2 2 2 2 5 3 4" xfId="46110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1"/>
    <cellStyle name="표준 5 3 3 2 2 2 2 5 9" xfId="42014"/>
    <cellStyle name="표준 5 3 3 2 2 2 2 6" xfId="9510"/>
    <cellStyle name="표준 5 3 3 2 2 2 2 6 2" xfId="13622"/>
    <cellStyle name="표준 5 3 3 2 2 2 2 6 2 2" xfId="30218"/>
    <cellStyle name="표준 5 3 3 2 2 2 2 6 2 3" xfId="38429"/>
    <cellStyle name="표준 5 3 3 2 2 2 2 6 2 4" xfId="46622"/>
    <cellStyle name="표준 5 3 3 2 2 2 2 6 3" xfId="17862"/>
    <cellStyle name="표준 5 3 3 2 2 2 2 6 4" xfId="22024"/>
    <cellStyle name="표준 5 3 3 2 2 2 2 6 5" xfId="26122"/>
    <cellStyle name="표준 5 3 3 2 2 2 2 6 6" xfId="34333"/>
    <cellStyle name="표준 5 3 3 2 2 2 2 6 7" xfId="42526"/>
    <cellStyle name="표준 5 3 3 2 2 2 2 7" xfId="7462"/>
    <cellStyle name="표준 5 3 3 2 2 2 2 7 2" xfId="28170"/>
    <cellStyle name="표준 5 3 3 2 2 2 2 7 3" xfId="36381"/>
    <cellStyle name="표준 5 3 3 2 2 2 2 7 4" xfId="44574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3"/>
    <cellStyle name="표준 5 3 3 2 2 2 3 12" xfId="40606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9"/>
    <cellStyle name="표준 5 3 3 2 2 2 3 2 2 2 4" xfId="47262"/>
    <cellStyle name="표준 5 3 3 2 2 2 3 2 2 3" xfId="18502"/>
    <cellStyle name="표준 5 3 3 2 2 2 3 2 2 4" xfId="22664"/>
    <cellStyle name="표준 5 3 3 2 2 2 3 2 2 5" xfId="26762"/>
    <cellStyle name="표준 5 3 3 2 2 2 3 2 2 6" xfId="34973"/>
    <cellStyle name="표준 5 3 3 2 2 2 3 2 2 7" xfId="43166"/>
    <cellStyle name="표준 5 3 3 2 2 2 3 2 3" xfId="8102"/>
    <cellStyle name="표준 5 3 3 2 2 2 3 2 3 2" xfId="28810"/>
    <cellStyle name="표준 5 3 3 2 2 2 3 2 3 3" xfId="37021"/>
    <cellStyle name="표준 5 3 3 2 2 2 3 2 3 4" xfId="45214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5"/>
    <cellStyle name="표준 5 3 3 2 2 2 3 2 9" xfId="41118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1"/>
    <cellStyle name="표준 5 3 3 2 2 2 3 3 2 2 4" xfId="47774"/>
    <cellStyle name="표준 5 3 3 2 2 2 3 3 2 3" xfId="19014"/>
    <cellStyle name="표준 5 3 3 2 2 2 3 3 2 4" xfId="23176"/>
    <cellStyle name="표준 5 3 3 2 2 2 3 3 2 5" xfId="27274"/>
    <cellStyle name="표준 5 3 3 2 2 2 3 3 2 6" xfId="35485"/>
    <cellStyle name="표준 5 3 3 2 2 2 3 3 2 7" xfId="43678"/>
    <cellStyle name="표준 5 3 3 2 2 2 3 3 3" xfId="8614"/>
    <cellStyle name="표준 5 3 3 2 2 2 3 3 3 2" xfId="29322"/>
    <cellStyle name="표준 5 3 3 2 2 2 3 3 3 3" xfId="37533"/>
    <cellStyle name="표준 5 3 3 2 2 2 3 3 3 4" xfId="45726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7"/>
    <cellStyle name="표준 5 3 3 2 2 2 3 3 9" xfId="41630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3"/>
    <cellStyle name="표준 5 3 3 2 2 2 3 4 2 2 4" xfId="48286"/>
    <cellStyle name="표준 5 3 3 2 2 2 3 4 2 3" xfId="19526"/>
    <cellStyle name="표준 5 3 3 2 2 2 3 4 2 4" xfId="23688"/>
    <cellStyle name="표준 5 3 3 2 2 2 3 4 2 5" xfId="27786"/>
    <cellStyle name="표준 5 3 3 2 2 2 3 4 2 6" xfId="35997"/>
    <cellStyle name="표준 5 3 3 2 2 2 3 4 2 7" xfId="44190"/>
    <cellStyle name="표준 5 3 3 2 2 2 3 4 3" xfId="9126"/>
    <cellStyle name="표준 5 3 3 2 2 2 3 4 3 2" xfId="29834"/>
    <cellStyle name="표준 5 3 3 2 2 2 3 4 3 3" xfId="38045"/>
    <cellStyle name="표준 5 3 3 2 2 2 3 4 3 4" xfId="46238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9"/>
    <cellStyle name="표준 5 3 3 2 2 2 3 4 9" xfId="42142"/>
    <cellStyle name="표준 5 3 3 2 2 2 3 5" xfId="9638"/>
    <cellStyle name="표준 5 3 3 2 2 2 3 5 2" xfId="13750"/>
    <cellStyle name="표준 5 3 3 2 2 2 3 5 2 2" xfId="30346"/>
    <cellStyle name="표준 5 3 3 2 2 2 3 5 2 3" xfId="38557"/>
    <cellStyle name="표준 5 3 3 2 2 2 3 5 2 4" xfId="46750"/>
    <cellStyle name="표준 5 3 3 2 2 2 3 5 3" xfId="17990"/>
    <cellStyle name="표준 5 3 3 2 2 2 3 5 4" xfId="22152"/>
    <cellStyle name="표준 5 3 3 2 2 2 3 5 5" xfId="26250"/>
    <cellStyle name="표준 5 3 3 2 2 2 3 5 6" xfId="34461"/>
    <cellStyle name="표준 5 3 3 2 2 2 3 5 7" xfId="42654"/>
    <cellStyle name="표준 5 3 3 2 2 2 3 6" xfId="7590"/>
    <cellStyle name="표준 5 3 3 2 2 2 3 6 2" xfId="28298"/>
    <cellStyle name="표준 5 3 3 2 2 2 3 6 3" xfId="36509"/>
    <cellStyle name="표준 5 3 3 2 2 2 3 6 4" xfId="44702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3"/>
    <cellStyle name="표준 5 3 3 2 2 2 4 2 2 4" xfId="47006"/>
    <cellStyle name="표준 5 3 3 2 2 2 4 2 3" xfId="18246"/>
    <cellStyle name="표준 5 3 3 2 2 2 4 2 4" xfId="22408"/>
    <cellStyle name="표준 5 3 3 2 2 2 4 2 5" xfId="26506"/>
    <cellStyle name="표준 5 3 3 2 2 2 4 2 6" xfId="34717"/>
    <cellStyle name="표준 5 3 3 2 2 2 4 2 7" xfId="42910"/>
    <cellStyle name="표준 5 3 3 2 2 2 4 3" xfId="7846"/>
    <cellStyle name="표준 5 3 3 2 2 2 4 3 2" xfId="28554"/>
    <cellStyle name="표준 5 3 3 2 2 2 4 3 3" xfId="36765"/>
    <cellStyle name="표준 5 3 3 2 2 2 4 3 4" xfId="44958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9"/>
    <cellStyle name="표준 5 3 3 2 2 2 4 9" xfId="40862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5"/>
    <cellStyle name="표준 5 3 3 2 2 2 5 2 2 4" xfId="47518"/>
    <cellStyle name="표준 5 3 3 2 2 2 5 2 3" xfId="18758"/>
    <cellStyle name="표준 5 3 3 2 2 2 5 2 4" xfId="22920"/>
    <cellStyle name="표준 5 3 3 2 2 2 5 2 5" xfId="27018"/>
    <cellStyle name="표준 5 3 3 2 2 2 5 2 6" xfId="35229"/>
    <cellStyle name="표준 5 3 3 2 2 2 5 2 7" xfId="43422"/>
    <cellStyle name="표준 5 3 3 2 2 2 5 3" xfId="8358"/>
    <cellStyle name="표준 5 3 3 2 2 2 5 3 2" xfId="29066"/>
    <cellStyle name="표준 5 3 3 2 2 2 5 3 3" xfId="37277"/>
    <cellStyle name="표준 5 3 3 2 2 2 5 3 4" xfId="45470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1"/>
    <cellStyle name="표준 5 3 3 2 2 2 5 9" xfId="41374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7"/>
    <cellStyle name="표준 5 3 3 2 2 2 6 2 2 4" xfId="48030"/>
    <cellStyle name="표준 5 3 3 2 2 2 6 2 3" xfId="19270"/>
    <cellStyle name="표준 5 3 3 2 2 2 6 2 4" xfId="23432"/>
    <cellStyle name="표준 5 3 3 2 2 2 6 2 5" xfId="27530"/>
    <cellStyle name="표준 5 3 3 2 2 2 6 2 6" xfId="35741"/>
    <cellStyle name="표준 5 3 3 2 2 2 6 2 7" xfId="43934"/>
    <cellStyle name="표준 5 3 3 2 2 2 6 3" xfId="8870"/>
    <cellStyle name="표준 5 3 3 2 2 2 6 3 2" xfId="29578"/>
    <cellStyle name="표준 5 3 3 2 2 2 6 3 3" xfId="37789"/>
    <cellStyle name="표준 5 3 3 2 2 2 6 3 4" xfId="45982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3"/>
    <cellStyle name="표준 5 3 3 2 2 2 6 9" xfId="41886"/>
    <cellStyle name="표준 5 3 3 2 2 2 7" xfId="9382"/>
    <cellStyle name="표준 5 3 3 2 2 2 7 2" xfId="13494"/>
    <cellStyle name="표준 5 3 3 2 2 2 7 2 2" xfId="30090"/>
    <cellStyle name="표준 5 3 3 2 2 2 7 2 3" xfId="38301"/>
    <cellStyle name="표준 5 3 3 2 2 2 7 2 4" xfId="46494"/>
    <cellStyle name="표준 5 3 3 2 2 2 7 3" xfId="17734"/>
    <cellStyle name="표준 5 3 3 2 2 2 7 4" xfId="21896"/>
    <cellStyle name="표준 5 3 3 2 2 2 7 5" xfId="25994"/>
    <cellStyle name="표준 5 3 3 2 2 2 7 6" xfId="34205"/>
    <cellStyle name="표준 5 3 3 2 2 2 7 7" xfId="42398"/>
    <cellStyle name="표준 5 3 3 2 2 2 8" xfId="7334"/>
    <cellStyle name="표준 5 3 3 2 2 2 8 2" xfId="28042"/>
    <cellStyle name="표준 5 3 3 2 2 2 8 3" xfId="36253"/>
    <cellStyle name="표준 5 3 3 2 2 2 8 4" xfId="44446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1"/>
    <cellStyle name="표준 5 3 3 2 2 3 13" xfId="40414"/>
    <cellStyle name="표준 5 3 3 2 2 3 2" xfId="798"/>
    <cellStyle name="표준 5 3 3 2 2 3 2 10" xfId="24266"/>
    <cellStyle name="표준 5 3 3 2 2 3 2 11" xfId="32477"/>
    <cellStyle name="표준 5 3 3 2 2 3 2 12" xfId="40670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3"/>
    <cellStyle name="표준 5 3 3 2 2 3 2 2 2 2 4" xfId="47326"/>
    <cellStyle name="표준 5 3 3 2 2 3 2 2 2 3" xfId="18566"/>
    <cellStyle name="표준 5 3 3 2 2 3 2 2 2 4" xfId="22728"/>
    <cellStyle name="표준 5 3 3 2 2 3 2 2 2 5" xfId="26826"/>
    <cellStyle name="표준 5 3 3 2 2 3 2 2 2 6" xfId="35037"/>
    <cellStyle name="표준 5 3 3 2 2 3 2 2 2 7" xfId="43230"/>
    <cellStyle name="표준 5 3 3 2 2 3 2 2 3" xfId="8166"/>
    <cellStyle name="표준 5 3 3 2 2 3 2 2 3 2" xfId="28874"/>
    <cellStyle name="표준 5 3 3 2 2 3 2 2 3 3" xfId="37085"/>
    <cellStyle name="표준 5 3 3 2 2 3 2 2 3 4" xfId="45278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9"/>
    <cellStyle name="표준 5 3 3 2 2 3 2 2 9" xfId="41182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5"/>
    <cellStyle name="표준 5 3 3 2 2 3 2 3 2 2 4" xfId="47838"/>
    <cellStyle name="표준 5 3 3 2 2 3 2 3 2 3" xfId="19078"/>
    <cellStyle name="표준 5 3 3 2 2 3 2 3 2 4" xfId="23240"/>
    <cellStyle name="표준 5 3 3 2 2 3 2 3 2 5" xfId="27338"/>
    <cellStyle name="표준 5 3 3 2 2 3 2 3 2 6" xfId="35549"/>
    <cellStyle name="표준 5 3 3 2 2 3 2 3 2 7" xfId="43742"/>
    <cellStyle name="표준 5 3 3 2 2 3 2 3 3" xfId="8678"/>
    <cellStyle name="표준 5 3 3 2 2 3 2 3 3 2" xfId="29386"/>
    <cellStyle name="표준 5 3 3 2 2 3 2 3 3 3" xfId="37597"/>
    <cellStyle name="표준 5 3 3 2 2 3 2 3 3 4" xfId="45790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1"/>
    <cellStyle name="표준 5 3 3 2 2 3 2 3 9" xfId="41694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7"/>
    <cellStyle name="표준 5 3 3 2 2 3 2 4 2 2 4" xfId="48350"/>
    <cellStyle name="표준 5 3 3 2 2 3 2 4 2 3" xfId="19590"/>
    <cellStyle name="표준 5 3 3 2 2 3 2 4 2 4" xfId="23752"/>
    <cellStyle name="표준 5 3 3 2 2 3 2 4 2 5" xfId="27850"/>
    <cellStyle name="표준 5 3 3 2 2 3 2 4 2 6" xfId="36061"/>
    <cellStyle name="표준 5 3 3 2 2 3 2 4 2 7" xfId="44254"/>
    <cellStyle name="표준 5 3 3 2 2 3 2 4 3" xfId="9190"/>
    <cellStyle name="표준 5 3 3 2 2 3 2 4 3 2" xfId="29898"/>
    <cellStyle name="표준 5 3 3 2 2 3 2 4 3 3" xfId="38109"/>
    <cellStyle name="표준 5 3 3 2 2 3 2 4 3 4" xfId="46302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3"/>
    <cellStyle name="표준 5 3 3 2 2 3 2 4 9" xfId="42206"/>
    <cellStyle name="표준 5 3 3 2 2 3 2 5" xfId="9702"/>
    <cellStyle name="표준 5 3 3 2 2 3 2 5 2" xfId="13814"/>
    <cellStyle name="표준 5 3 3 2 2 3 2 5 2 2" xfId="30410"/>
    <cellStyle name="표준 5 3 3 2 2 3 2 5 2 3" xfId="38621"/>
    <cellStyle name="표준 5 3 3 2 2 3 2 5 2 4" xfId="46814"/>
    <cellStyle name="표준 5 3 3 2 2 3 2 5 3" xfId="18054"/>
    <cellStyle name="표준 5 3 3 2 2 3 2 5 4" xfId="22216"/>
    <cellStyle name="표준 5 3 3 2 2 3 2 5 5" xfId="26314"/>
    <cellStyle name="표준 5 3 3 2 2 3 2 5 6" xfId="34525"/>
    <cellStyle name="표준 5 3 3 2 2 3 2 5 7" xfId="42718"/>
    <cellStyle name="표준 5 3 3 2 2 3 2 6" xfId="7654"/>
    <cellStyle name="표준 5 3 3 2 2 3 2 6 2" xfId="28362"/>
    <cellStyle name="표준 5 3 3 2 2 3 2 6 3" xfId="36573"/>
    <cellStyle name="표준 5 3 3 2 2 3 2 6 4" xfId="44766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7"/>
    <cellStyle name="표준 5 3 3 2 2 3 3 2 2 4" xfId="47070"/>
    <cellStyle name="표준 5 3 3 2 2 3 3 2 3" xfId="18310"/>
    <cellStyle name="표준 5 3 3 2 2 3 3 2 4" xfId="22472"/>
    <cellStyle name="표준 5 3 3 2 2 3 3 2 5" xfId="26570"/>
    <cellStyle name="표준 5 3 3 2 2 3 3 2 6" xfId="34781"/>
    <cellStyle name="표준 5 3 3 2 2 3 3 2 7" xfId="42974"/>
    <cellStyle name="표준 5 3 3 2 2 3 3 3" xfId="7910"/>
    <cellStyle name="표준 5 3 3 2 2 3 3 3 2" xfId="28618"/>
    <cellStyle name="표준 5 3 3 2 2 3 3 3 3" xfId="36829"/>
    <cellStyle name="표준 5 3 3 2 2 3 3 3 4" xfId="45022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3"/>
    <cellStyle name="표준 5 3 3 2 2 3 3 9" xfId="40926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9"/>
    <cellStyle name="표준 5 3 3 2 2 3 4 2 2 4" xfId="47582"/>
    <cellStyle name="표준 5 3 3 2 2 3 4 2 3" xfId="18822"/>
    <cellStyle name="표준 5 3 3 2 2 3 4 2 4" xfId="22984"/>
    <cellStyle name="표준 5 3 3 2 2 3 4 2 5" xfId="27082"/>
    <cellStyle name="표준 5 3 3 2 2 3 4 2 6" xfId="35293"/>
    <cellStyle name="표준 5 3 3 2 2 3 4 2 7" xfId="43486"/>
    <cellStyle name="표준 5 3 3 2 2 3 4 3" xfId="8422"/>
    <cellStyle name="표준 5 3 3 2 2 3 4 3 2" xfId="29130"/>
    <cellStyle name="표준 5 3 3 2 2 3 4 3 3" xfId="37341"/>
    <cellStyle name="표준 5 3 3 2 2 3 4 3 4" xfId="45534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5"/>
    <cellStyle name="표준 5 3 3 2 2 3 4 9" xfId="41438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1"/>
    <cellStyle name="표준 5 3 3 2 2 3 5 2 2 4" xfId="48094"/>
    <cellStyle name="표준 5 3 3 2 2 3 5 2 3" xfId="19334"/>
    <cellStyle name="표준 5 3 3 2 2 3 5 2 4" xfId="23496"/>
    <cellStyle name="표준 5 3 3 2 2 3 5 2 5" xfId="27594"/>
    <cellStyle name="표준 5 3 3 2 2 3 5 2 6" xfId="35805"/>
    <cellStyle name="표준 5 3 3 2 2 3 5 2 7" xfId="43998"/>
    <cellStyle name="표준 5 3 3 2 2 3 5 3" xfId="8934"/>
    <cellStyle name="표준 5 3 3 2 2 3 5 3 2" xfId="29642"/>
    <cellStyle name="표준 5 3 3 2 2 3 5 3 3" xfId="37853"/>
    <cellStyle name="표준 5 3 3 2 2 3 5 3 4" xfId="46046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7"/>
    <cellStyle name="표준 5 3 3 2 2 3 5 9" xfId="41950"/>
    <cellStyle name="표준 5 3 3 2 2 3 6" xfId="9446"/>
    <cellStyle name="표준 5 3 3 2 2 3 6 2" xfId="13558"/>
    <cellStyle name="표준 5 3 3 2 2 3 6 2 2" xfId="30154"/>
    <cellStyle name="표준 5 3 3 2 2 3 6 2 3" xfId="38365"/>
    <cellStyle name="표준 5 3 3 2 2 3 6 2 4" xfId="46558"/>
    <cellStyle name="표준 5 3 3 2 2 3 6 3" xfId="17798"/>
    <cellStyle name="표준 5 3 3 2 2 3 6 4" xfId="21960"/>
    <cellStyle name="표준 5 3 3 2 2 3 6 5" xfId="26058"/>
    <cellStyle name="표준 5 3 3 2 2 3 6 6" xfId="34269"/>
    <cellStyle name="표준 5 3 3 2 2 3 6 7" xfId="42462"/>
    <cellStyle name="표준 5 3 3 2 2 3 7" xfId="7398"/>
    <cellStyle name="표준 5 3 3 2 2 3 7 2" xfId="28106"/>
    <cellStyle name="표준 5 3 3 2 2 3 7 3" xfId="36317"/>
    <cellStyle name="표준 5 3 3 2 2 3 7 4" xfId="44510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9"/>
    <cellStyle name="표준 5 3 3 2 2 4 12" xfId="40542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5"/>
    <cellStyle name="표준 5 3 3 2 2 4 2 2 2 4" xfId="47198"/>
    <cellStyle name="표준 5 3 3 2 2 4 2 2 3" xfId="18438"/>
    <cellStyle name="표준 5 3 3 2 2 4 2 2 4" xfId="22600"/>
    <cellStyle name="표준 5 3 3 2 2 4 2 2 5" xfId="26698"/>
    <cellStyle name="표준 5 3 3 2 2 4 2 2 6" xfId="34909"/>
    <cellStyle name="표준 5 3 3 2 2 4 2 2 7" xfId="43102"/>
    <cellStyle name="표준 5 3 3 2 2 4 2 3" xfId="8038"/>
    <cellStyle name="표준 5 3 3 2 2 4 2 3 2" xfId="28746"/>
    <cellStyle name="표준 5 3 3 2 2 4 2 3 3" xfId="36957"/>
    <cellStyle name="표준 5 3 3 2 2 4 2 3 4" xfId="45150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1"/>
    <cellStyle name="표준 5 3 3 2 2 4 2 9" xfId="41054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7"/>
    <cellStyle name="표준 5 3 3 2 2 4 3 2 2 4" xfId="47710"/>
    <cellStyle name="표준 5 3 3 2 2 4 3 2 3" xfId="18950"/>
    <cellStyle name="표준 5 3 3 2 2 4 3 2 4" xfId="23112"/>
    <cellStyle name="표준 5 3 3 2 2 4 3 2 5" xfId="27210"/>
    <cellStyle name="표준 5 3 3 2 2 4 3 2 6" xfId="35421"/>
    <cellStyle name="표준 5 3 3 2 2 4 3 2 7" xfId="43614"/>
    <cellStyle name="표준 5 3 3 2 2 4 3 3" xfId="8550"/>
    <cellStyle name="표준 5 3 3 2 2 4 3 3 2" xfId="29258"/>
    <cellStyle name="표준 5 3 3 2 2 4 3 3 3" xfId="37469"/>
    <cellStyle name="표준 5 3 3 2 2 4 3 3 4" xfId="45662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3"/>
    <cellStyle name="표준 5 3 3 2 2 4 3 9" xfId="41566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9"/>
    <cellStyle name="표준 5 3 3 2 2 4 4 2 2 4" xfId="48222"/>
    <cellStyle name="표준 5 3 3 2 2 4 4 2 3" xfId="19462"/>
    <cellStyle name="표준 5 3 3 2 2 4 4 2 4" xfId="23624"/>
    <cellStyle name="표준 5 3 3 2 2 4 4 2 5" xfId="27722"/>
    <cellStyle name="표준 5 3 3 2 2 4 4 2 6" xfId="35933"/>
    <cellStyle name="표준 5 3 3 2 2 4 4 2 7" xfId="44126"/>
    <cellStyle name="표준 5 3 3 2 2 4 4 3" xfId="9062"/>
    <cellStyle name="표준 5 3 3 2 2 4 4 3 2" xfId="29770"/>
    <cellStyle name="표준 5 3 3 2 2 4 4 3 3" xfId="37981"/>
    <cellStyle name="표준 5 3 3 2 2 4 4 3 4" xfId="46174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5"/>
    <cellStyle name="표준 5 3 3 2 2 4 4 9" xfId="42078"/>
    <cellStyle name="표준 5 3 3 2 2 4 5" xfId="9574"/>
    <cellStyle name="표준 5 3 3 2 2 4 5 2" xfId="13686"/>
    <cellStyle name="표준 5 3 3 2 2 4 5 2 2" xfId="30282"/>
    <cellStyle name="표준 5 3 3 2 2 4 5 2 3" xfId="38493"/>
    <cellStyle name="표준 5 3 3 2 2 4 5 2 4" xfId="46686"/>
    <cellStyle name="표준 5 3 3 2 2 4 5 3" xfId="17926"/>
    <cellStyle name="표준 5 3 3 2 2 4 5 4" xfId="22088"/>
    <cellStyle name="표준 5 3 3 2 2 4 5 5" xfId="26186"/>
    <cellStyle name="표준 5 3 3 2 2 4 5 6" xfId="34397"/>
    <cellStyle name="표준 5 3 3 2 2 4 5 7" xfId="42590"/>
    <cellStyle name="표준 5 3 3 2 2 4 6" xfId="7526"/>
    <cellStyle name="표준 5 3 3 2 2 4 6 2" xfId="28234"/>
    <cellStyle name="표준 5 3 3 2 2 4 6 3" xfId="36445"/>
    <cellStyle name="표준 5 3 3 2 2 4 6 4" xfId="44638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9"/>
    <cellStyle name="표준 5 3 3 2 2 5 2 2 4" xfId="46942"/>
    <cellStyle name="표준 5 3 3 2 2 5 2 3" xfId="18182"/>
    <cellStyle name="표준 5 3 3 2 2 5 2 4" xfId="22344"/>
    <cellStyle name="표준 5 3 3 2 2 5 2 5" xfId="26442"/>
    <cellStyle name="표준 5 3 3 2 2 5 2 6" xfId="34653"/>
    <cellStyle name="표준 5 3 3 2 2 5 2 7" xfId="42846"/>
    <cellStyle name="표준 5 3 3 2 2 5 3" xfId="7782"/>
    <cellStyle name="표준 5 3 3 2 2 5 3 2" xfId="28490"/>
    <cellStyle name="표준 5 3 3 2 2 5 3 3" xfId="36701"/>
    <cellStyle name="표준 5 3 3 2 2 5 3 4" xfId="44894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5"/>
    <cellStyle name="표준 5 3 3 2 2 5 9" xfId="40798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1"/>
    <cellStyle name="표준 5 3 3 2 2 6 2 2 4" xfId="47454"/>
    <cellStyle name="표준 5 3 3 2 2 6 2 3" xfId="18694"/>
    <cellStyle name="표준 5 3 3 2 2 6 2 4" xfId="22856"/>
    <cellStyle name="표준 5 3 3 2 2 6 2 5" xfId="26954"/>
    <cellStyle name="표준 5 3 3 2 2 6 2 6" xfId="35165"/>
    <cellStyle name="표준 5 3 3 2 2 6 2 7" xfId="43358"/>
    <cellStyle name="표준 5 3 3 2 2 6 3" xfId="8294"/>
    <cellStyle name="표준 5 3 3 2 2 6 3 2" xfId="29002"/>
    <cellStyle name="표준 5 3 3 2 2 6 3 3" xfId="37213"/>
    <cellStyle name="표준 5 3 3 2 2 6 3 4" xfId="45406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7"/>
    <cellStyle name="표준 5 3 3 2 2 6 9" xfId="41310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3"/>
    <cellStyle name="표준 5 3 3 2 2 7 2 2 4" xfId="47966"/>
    <cellStyle name="표준 5 3 3 2 2 7 2 3" xfId="19206"/>
    <cellStyle name="표준 5 3 3 2 2 7 2 4" xfId="23368"/>
    <cellStyle name="표준 5 3 3 2 2 7 2 5" xfId="27466"/>
    <cellStyle name="표준 5 3 3 2 2 7 2 6" xfId="35677"/>
    <cellStyle name="표준 5 3 3 2 2 7 2 7" xfId="43870"/>
    <cellStyle name="표준 5 3 3 2 2 7 3" xfId="8806"/>
    <cellStyle name="표준 5 3 3 2 2 7 3 2" xfId="29514"/>
    <cellStyle name="표준 5 3 3 2 2 7 3 3" xfId="37725"/>
    <cellStyle name="표준 5 3 3 2 2 7 3 4" xfId="45918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9"/>
    <cellStyle name="표준 5 3 3 2 2 7 9" xfId="41822"/>
    <cellStyle name="표준 5 3 3 2 2 8" xfId="7043"/>
    <cellStyle name="표준 5 3 3 2 2 8 2" xfId="9318"/>
    <cellStyle name="표준 5 3 3 2 2 8 2 2" xfId="30026"/>
    <cellStyle name="표준 5 3 3 2 2 8 2 3" xfId="38237"/>
    <cellStyle name="표준 5 3 3 2 2 8 2 4" xfId="46430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1"/>
    <cellStyle name="표준 5 3 3 2 2 8 8" xfId="42334"/>
    <cellStyle name="표준 5 3 3 2 2 9" xfId="7137"/>
    <cellStyle name="표준 5 3 3 2 2 9 2" xfId="27978"/>
    <cellStyle name="표준 5 3 3 2 2 9 3" xfId="36189"/>
    <cellStyle name="표준 5 3 3 2 2 9 4" xfId="44382"/>
    <cellStyle name="표준 5 3 3 2 3" xfId="446"/>
    <cellStyle name="표준 5 3 3 2 3 10" xfId="15654"/>
    <cellStyle name="표준 5 3 3 2 3 11" xfId="19816"/>
    <cellStyle name="표준 5 3 3 2 3 12" xfId="23914"/>
    <cellStyle name="표준 5 3 3 2 3 13" xfId="32125"/>
    <cellStyle name="표준 5 3 3 2 3 14" xfId="40318"/>
    <cellStyle name="표준 5 3 3 2 3 2" xfId="574"/>
    <cellStyle name="표준 5 3 3 2 3 2 10" xfId="19944"/>
    <cellStyle name="표준 5 3 3 2 3 2 11" xfId="24042"/>
    <cellStyle name="표준 5 3 3 2 3 2 12" xfId="32253"/>
    <cellStyle name="표준 5 3 3 2 3 2 13" xfId="40446"/>
    <cellStyle name="표준 5 3 3 2 3 2 2" xfId="830"/>
    <cellStyle name="표준 5 3 3 2 3 2 2 10" xfId="24298"/>
    <cellStyle name="표준 5 3 3 2 3 2 2 11" xfId="32509"/>
    <cellStyle name="표준 5 3 3 2 3 2 2 12" xfId="40702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5"/>
    <cellStyle name="표준 5 3 3 2 3 2 2 2 2 2 4" xfId="47358"/>
    <cellStyle name="표준 5 3 3 2 3 2 2 2 2 3" xfId="18598"/>
    <cellStyle name="표준 5 3 3 2 3 2 2 2 2 4" xfId="22760"/>
    <cellStyle name="표준 5 3 3 2 3 2 2 2 2 5" xfId="26858"/>
    <cellStyle name="표준 5 3 3 2 3 2 2 2 2 6" xfId="35069"/>
    <cellStyle name="표준 5 3 3 2 3 2 2 2 2 7" xfId="43262"/>
    <cellStyle name="표준 5 3 3 2 3 2 2 2 3" xfId="8198"/>
    <cellStyle name="표준 5 3 3 2 3 2 2 2 3 2" xfId="28906"/>
    <cellStyle name="표준 5 3 3 2 3 2 2 2 3 3" xfId="37117"/>
    <cellStyle name="표준 5 3 3 2 3 2 2 2 3 4" xfId="45310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1"/>
    <cellStyle name="표준 5 3 3 2 3 2 2 2 9" xfId="41214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7"/>
    <cellStyle name="표준 5 3 3 2 3 2 2 3 2 2 4" xfId="47870"/>
    <cellStyle name="표준 5 3 3 2 3 2 2 3 2 3" xfId="19110"/>
    <cellStyle name="표준 5 3 3 2 3 2 2 3 2 4" xfId="23272"/>
    <cellStyle name="표준 5 3 3 2 3 2 2 3 2 5" xfId="27370"/>
    <cellStyle name="표준 5 3 3 2 3 2 2 3 2 6" xfId="35581"/>
    <cellStyle name="표준 5 3 3 2 3 2 2 3 2 7" xfId="43774"/>
    <cellStyle name="표준 5 3 3 2 3 2 2 3 3" xfId="8710"/>
    <cellStyle name="표준 5 3 3 2 3 2 2 3 3 2" xfId="29418"/>
    <cellStyle name="표준 5 3 3 2 3 2 2 3 3 3" xfId="37629"/>
    <cellStyle name="표준 5 3 3 2 3 2 2 3 3 4" xfId="45822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3"/>
    <cellStyle name="표준 5 3 3 2 3 2 2 3 9" xfId="41726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9"/>
    <cellStyle name="표준 5 3 3 2 3 2 2 4 2 2 4" xfId="48382"/>
    <cellStyle name="표준 5 3 3 2 3 2 2 4 2 3" xfId="19622"/>
    <cellStyle name="표준 5 3 3 2 3 2 2 4 2 4" xfId="23784"/>
    <cellStyle name="표준 5 3 3 2 3 2 2 4 2 5" xfId="27882"/>
    <cellStyle name="표준 5 3 3 2 3 2 2 4 2 6" xfId="36093"/>
    <cellStyle name="표준 5 3 3 2 3 2 2 4 2 7" xfId="44286"/>
    <cellStyle name="표준 5 3 3 2 3 2 2 4 3" xfId="9222"/>
    <cellStyle name="표준 5 3 3 2 3 2 2 4 3 2" xfId="29930"/>
    <cellStyle name="표준 5 3 3 2 3 2 2 4 3 3" xfId="38141"/>
    <cellStyle name="표준 5 3 3 2 3 2 2 4 3 4" xfId="46334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5"/>
    <cellStyle name="표준 5 3 3 2 3 2 2 4 9" xfId="42238"/>
    <cellStyle name="표준 5 3 3 2 3 2 2 5" xfId="9734"/>
    <cellStyle name="표준 5 3 3 2 3 2 2 5 2" xfId="13846"/>
    <cellStyle name="표준 5 3 3 2 3 2 2 5 2 2" xfId="30442"/>
    <cellStyle name="표준 5 3 3 2 3 2 2 5 2 3" xfId="38653"/>
    <cellStyle name="표준 5 3 3 2 3 2 2 5 2 4" xfId="46846"/>
    <cellStyle name="표준 5 3 3 2 3 2 2 5 3" xfId="18086"/>
    <cellStyle name="표준 5 3 3 2 3 2 2 5 4" xfId="22248"/>
    <cellStyle name="표준 5 3 3 2 3 2 2 5 5" xfId="26346"/>
    <cellStyle name="표준 5 3 3 2 3 2 2 5 6" xfId="34557"/>
    <cellStyle name="표준 5 3 3 2 3 2 2 5 7" xfId="42750"/>
    <cellStyle name="표준 5 3 3 2 3 2 2 6" xfId="7686"/>
    <cellStyle name="표준 5 3 3 2 3 2 2 6 2" xfId="28394"/>
    <cellStyle name="표준 5 3 3 2 3 2 2 6 3" xfId="36605"/>
    <cellStyle name="표준 5 3 3 2 3 2 2 6 4" xfId="44798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9"/>
    <cellStyle name="표준 5 3 3 2 3 2 3 2 2 4" xfId="47102"/>
    <cellStyle name="표준 5 3 3 2 3 2 3 2 3" xfId="18342"/>
    <cellStyle name="표준 5 3 3 2 3 2 3 2 4" xfId="22504"/>
    <cellStyle name="표준 5 3 3 2 3 2 3 2 5" xfId="26602"/>
    <cellStyle name="표준 5 3 3 2 3 2 3 2 6" xfId="34813"/>
    <cellStyle name="표준 5 3 3 2 3 2 3 2 7" xfId="43006"/>
    <cellStyle name="표준 5 3 3 2 3 2 3 3" xfId="7942"/>
    <cellStyle name="표준 5 3 3 2 3 2 3 3 2" xfId="28650"/>
    <cellStyle name="표준 5 3 3 2 3 2 3 3 3" xfId="36861"/>
    <cellStyle name="표준 5 3 3 2 3 2 3 3 4" xfId="45054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5"/>
    <cellStyle name="표준 5 3 3 2 3 2 3 9" xfId="40958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1"/>
    <cellStyle name="표준 5 3 3 2 3 2 4 2 2 4" xfId="47614"/>
    <cellStyle name="표준 5 3 3 2 3 2 4 2 3" xfId="18854"/>
    <cellStyle name="표준 5 3 3 2 3 2 4 2 4" xfId="23016"/>
    <cellStyle name="표준 5 3 3 2 3 2 4 2 5" xfId="27114"/>
    <cellStyle name="표준 5 3 3 2 3 2 4 2 6" xfId="35325"/>
    <cellStyle name="표준 5 3 3 2 3 2 4 2 7" xfId="43518"/>
    <cellStyle name="표준 5 3 3 2 3 2 4 3" xfId="8454"/>
    <cellStyle name="표준 5 3 3 2 3 2 4 3 2" xfId="29162"/>
    <cellStyle name="표준 5 3 3 2 3 2 4 3 3" xfId="37373"/>
    <cellStyle name="표준 5 3 3 2 3 2 4 3 4" xfId="45566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7"/>
    <cellStyle name="표준 5 3 3 2 3 2 4 9" xfId="41470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3"/>
    <cellStyle name="표준 5 3 3 2 3 2 5 2 2 4" xfId="48126"/>
    <cellStyle name="표준 5 3 3 2 3 2 5 2 3" xfId="19366"/>
    <cellStyle name="표준 5 3 3 2 3 2 5 2 4" xfId="23528"/>
    <cellStyle name="표준 5 3 3 2 3 2 5 2 5" xfId="27626"/>
    <cellStyle name="표준 5 3 3 2 3 2 5 2 6" xfId="35837"/>
    <cellStyle name="표준 5 3 3 2 3 2 5 2 7" xfId="44030"/>
    <cellStyle name="표준 5 3 3 2 3 2 5 3" xfId="8966"/>
    <cellStyle name="표준 5 3 3 2 3 2 5 3 2" xfId="29674"/>
    <cellStyle name="표준 5 3 3 2 3 2 5 3 3" xfId="37885"/>
    <cellStyle name="표준 5 3 3 2 3 2 5 3 4" xfId="46078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9"/>
    <cellStyle name="표준 5 3 3 2 3 2 5 9" xfId="41982"/>
    <cellStyle name="표준 5 3 3 2 3 2 6" xfId="9478"/>
    <cellStyle name="표준 5 3 3 2 3 2 6 2" xfId="13590"/>
    <cellStyle name="표준 5 3 3 2 3 2 6 2 2" xfId="30186"/>
    <cellStyle name="표준 5 3 3 2 3 2 6 2 3" xfId="38397"/>
    <cellStyle name="표준 5 3 3 2 3 2 6 2 4" xfId="46590"/>
    <cellStyle name="표준 5 3 3 2 3 2 6 3" xfId="17830"/>
    <cellStyle name="표준 5 3 3 2 3 2 6 4" xfId="21992"/>
    <cellStyle name="표준 5 3 3 2 3 2 6 5" xfId="26090"/>
    <cellStyle name="표준 5 3 3 2 3 2 6 6" xfId="34301"/>
    <cellStyle name="표준 5 3 3 2 3 2 6 7" xfId="42494"/>
    <cellStyle name="표준 5 3 3 2 3 2 7" xfId="7430"/>
    <cellStyle name="표준 5 3 3 2 3 2 7 2" xfId="28138"/>
    <cellStyle name="표준 5 3 3 2 3 2 7 3" xfId="36349"/>
    <cellStyle name="표준 5 3 3 2 3 2 7 4" xfId="44542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1"/>
    <cellStyle name="표준 5 3 3 2 3 3 12" xfId="40574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7"/>
    <cellStyle name="표준 5 3 3 2 3 3 2 2 2 4" xfId="47230"/>
    <cellStyle name="표준 5 3 3 2 3 3 2 2 3" xfId="18470"/>
    <cellStyle name="표준 5 3 3 2 3 3 2 2 4" xfId="22632"/>
    <cellStyle name="표준 5 3 3 2 3 3 2 2 5" xfId="26730"/>
    <cellStyle name="표준 5 3 3 2 3 3 2 2 6" xfId="34941"/>
    <cellStyle name="표준 5 3 3 2 3 3 2 2 7" xfId="43134"/>
    <cellStyle name="표준 5 3 3 2 3 3 2 3" xfId="8070"/>
    <cellStyle name="표준 5 3 3 2 3 3 2 3 2" xfId="28778"/>
    <cellStyle name="표준 5 3 3 2 3 3 2 3 3" xfId="36989"/>
    <cellStyle name="표준 5 3 3 2 3 3 2 3 4" xfId="45182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3"/>
    <cellStyle name="표준 5 3 3 2 3 3 2 9" xfId="41086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9"/>
    <cellStyle name="표준 5 3 3 2 3 3 3 2 2 4" xfId="47742"/>
    <cellStyle name="표준 5 3 3 2 3 3 3 2 3" xfId="18982"/>
    <cellStyle name="표준 5 3 3 2 3 3 3 2 4" xfId="23144"/>
    <cellStyle name="표준 5 3 3 2 3 3 3 2 5" xfId="27242"/>
    <cellStyle name="표준 5 3 3 2 3 3 3 2 6" xfId="35453"/>
    <cellStyle name="표준 5 3 3 2 3 3 3 2 7" xfId="43646"/>
    <cellStyle name="표준 5 3 3 2 3 3 3 3" xfId="8582"/>
    <cellStyle name="표준 5 3 3 2 3 3 3 3 2" xfId="29290"/>
    <cellStyle name="표준 5 3 3 2 3 3 3 3 3" xfId="37501"/>
    <cellStyle name="표준 5 3 3 2 3 3 3 3 4" xfId="45694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5"/>
    <cellStyle name="표준 5 3 3 2 3 3 3 9" xfId="41598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1"/>
    <cellStyle name="표준 5 3 3 2 3 3 4 2 2 4" xfId="48254"/>
    <cellStyle name="표준 5 3 3 2 3 3 4 2 3" xfId="19494"/>
    <cellStyle name="표준 5 3 3 2 3 3 4 2 4" xfId="23656"/>
    <cellStyle name="표준 5 3 3 2 3 3 4 2 5" xfId="27754"/>
    <cellStyle name="표준 5 3 3 2 3 3 4 2 6" xfId="35965"/>
    <cellStyle name="표준 5 3 3 2 3 3 4 2 7" xfId="44158"/>
    <cellStyle name="표준 5 3 3 2 3 3 4 3" xfId="9094"/>
    <cellStyle name="표준 5 3 3 2 3 3 4 3 2" xfId="29802"/>
    <cellStyle name="표준 5 3 3 2 3 3 4 3 3" xfId="38013"/>
    <cellStyle name="표준 5 3 3 2 3 3 4 3 4" xfId="46206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7"/>
    <cellStyle name="표준 5 3 3 2 3 3 4 9" xfId="42110"/>
    <cellStyle name="표준 5 3 3 2 3 3 5" xfId="9606"/>
    <cellStyle name="표준 5 3 3 2 3 3 5 2" xfId="13718"/>
    <cellStyle name="표준 5 3 3 2 3 3 5 2 2" xfId="30314"/>
    <cellStyle name="표준 5 3 3 2 3 3 5 2 3" xfId="38525"/>
    <cellStyle name="표준 5 3 3 2 3 3 5 2 4" xfId="46718"/>
    <cellStyle name="표준 5 3 3 2 3 3 5 3" xfId="17958"/>
    <cellStyle name="표준 5 3 3 2 3 3 5 4" xfId="22120"/>
    <cellStyle name="표준 5 3 3 2 3 3 5 5" xfId="26218"/>
    <cellStyle name="표준 5 3 3 2 3 3 5 6" xfId="34429"/>
    <cellStyle name="표준 5 3 3 2 3 3 5 7" xfId="42622"/>
    <cellStyle name="표준 5 3 3 2 3 3 6" xfId="7558"/>
    <cellStyle name="표준 5 3 3 2 3 3 6 2" xfId="28266"/>
    <cellStyle name="표준 5 3 3 2 3 3 6 3" xfId="36477"/>
    <cellStyle name="표준 5 3 3 2 3 3 6 4" xfId="44670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1"/>
    <cellStyle name="표준 5 3 3 2 3 4 2 2 4" xfId="46974"/>
    <cellStyle name="표준 5 3 3 2 3 4 2 3" xfId="18214"/>
    <cellStyle name="표준 5 3 3 2 3 4 2 4" xfId="22376"/>
    <cellStyle name="표준 5 3 3 2 3 4 2 5" xfId="26474"/>
    <cellStyle name="표준 5 3 3 2 3 4 2 6" xfId="34685"/>
    <cellStyle name="표준 5 3 3 2 3 4 2 7" xfId="42878"/>
    <cellStyle name="표준 5 3 3 2 3 4 3" xfId="7814"/>
    <cellStyle name="표준 5 3 3 2 3 4 3 2" xfId="28522"/>
    <cellStyle name="표준 5 3 3 2 3 4 3 3" xfId="36733"/>
    <cellStyle name="표준 5 3 3 2 3 4 3 4" xfId="44926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7"/>
    <cellStyle name="표준 5 3 3 2 3 4 9" xfId="40830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3"/>
    <cellStyle name="표준 5 3 3 2 3 5 2 2 4" xfId="47486"/>
    <cellStyle name="표준 5 3 3 2 3 5 2 3" xfId="18726"/>
    <cellStyle name="표준 5 3 3 2 3 5 2 4" xfId="22888"/>
    <cellStyle name="표준 5 3 3 2 3 5 2 5" xfId="26986"/>
    <cellStyle name="표준 5 3 3 2 3 5 2 6" xfId="35197"/>
    <cellStyle name="표준 5 3 3 2 3 5 2 7" xfId="43390"/>
    <cellStyle name="표준 5 3 3 2 3 5 3" xfId="8326"/>
    <cellStyle name="표준 5 3 3 2 3 5 3 2" xfId="29034"/>
    <cellStyle name="표준 5 3 3 2 3 5 3 3" xfId="37245"/>
    <cellStyle name="표준 5 3 3 2 3 5 3 4" xfId="45438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9"/>
    <cellStyle name="표준 5 3 3 2 3 5 9" xfId="41342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5"/>
    <cellStyle name="표준 5 3 3 2 3 6 2 2 4" xfId="47998"/>
    <cellStyle name="표준 5 3 3 2 3 6 2 3" xfId="19238"/>
    <cellStyle name="표준 5 3 3 2 3 6 2 4" xfId="23400"/>
    <cellStyle name="표준 5 3 3 2 3 6 2 5" xfId="27498"/>
    <cellStyle name="표준 5 3 3 2 3 6 2 6" xfId="35709"/>
    <cellStyle name="표준 5 3 3 2 3 6 2 7" xfId="43902"/>
    <cellStyle name="표준 5 3 3 2 3 6 3" xfId="8838"/>
    <cellStyle name="표준 5 3 3 2 3 6 3 2" xfId="29546"/>
    <cellStyle name="표준 5 3 3 2 3 6 3 3" xfId="37757"/>
    <cellStyle name="표준 5 3 3 2 3 6 3 4" xfId="45950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1"/>
    <cellStyle name="표준 5 3 3 2 3 6 9" xfId="41854"/>
    <cellStyle name="표준 5 3 3 2 3 7" xfId="9350"/>
    <cellStyle name="표준 5 3 3 2 3 7 2" xfId="13462"/>
    <cellStyle name="표준 5 3 3 2 3 7 2 2" xfId="30058"/>
    <cellStyle name="표준 5 3 3 2 3 7 2 3" xfId="38269"/>
    <cellStyle name="표준 5 3 3 2 3 7 2 4" xfId="46462"/>
    <cellStyle name="표준 5 3 3 2 3 7 3" xfId="17702"/>
    <cellStyle name="표준 5 3 3 2 3 7 4" xfId="21864"/>
    <cellStyle name="표준 5 3 3 2 3 7 5" xfId="25962"/>
    <cellStyle name="표준 5 3 3 2 3 7 6" xfId="34173"/>
    <cellStyle name="표준 5 3 3 2 3 7 7" xfId="42366"/>
    <cellStyle name="표준 5 3 3 2 3 8" xfId="7302"/>
    <cellStyle name="표준 5 3 3 2 3 8 2" xfId="28010"/>
    <cellStyle name="표준 5 3 3 2 3 8 3" xfId="36221"/>
    <cellStyle name="표준 5 3 3 2 3 8 4" xfId="44414"/>
    <cellStyle name="표준 5 3 3 2 3 9" xfId="11414"/>
    <cellStyle name="표준 5 3 3 2 4" xfId="510"/>
    <cellStyle name="표준 5 3 3 2 4 10" xfId="19880"/>
    <cellStyle name="표준 5 3 3 2 4 11" xfId="23978"/>
    <cellStyle name="표준 5 3 3 2 4 12" xfId="32189"/>
    <cellStyle name="표준 5 3 3 2 4 13" xfId="40382"/>
    <cellStyle name="표준 5 3 3 2 4 2" xfId="766"/>
    <cellStyle name="표준 5 3 3 2 4 2 10" xfId="24234"/>
    <cellStyle name="표준 5 3 3 2 4 2 11" xfId="32445"/>
    <cellStyle name="표준 5 3 3 2 4 2 12" xfId="40638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1"/>
    <cellStyle name="표준 5 3 3 2 4 2 2 2 2 4" xfId="47294"/>
    <cellStyle name="표준 5 3 3 2 4 2 2 2 3" xfId="18534"/>
    <cellStyle name="표준 5 3 3 2 4 2 2 2 4" xfId="22696"/>
    <cellStyle name="표준 5 3 3 2 4 2 2 2 5" xfId="26794"/>
    <cellStyle name="표준 5 3 3 2 4 2 2 2 6" xfId="35005"/>
    <cellStyle name="표준 5 3 3 2 4 2 2 2 7" xfId="43198"/>
    <cellStyle name="표준 5 3 3 2 4 2 2 3" xfId="8134"/>
    <cellStyle name="표준 5 3 3 2 4 2 2 3 2" xfId="28842"/>
    <cellStyle name="표준 5 3 3 2 4 2 2 3 3" xfId="37053"/>
    <cellStyle name="표준 5 3 3 2 4 2 2 3 4" xfId="45246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7"/>
    <cellStyle name="표준 5 3 3 2 4 2 2 9" xfId="41150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3"/>
    <cellStyle name="표준 5 3 3 2 4 2 3 2 2 4" xfId="47806"/>
    <cellStyle name="표준 5 3 3 2 4 2 3 2 3" xfId="19046"/>
    <cellStyle name="표준 5 3 3 2 4 2 3 2 4" xfId="23208"/>
    <cellStyle name="표준 5 3 3 2 4 2 3 2 5" xfId="27306"/>
    <cellStyle name="표준 5 3 3 2 4 2 3 2 6" xfId="35517"/>
    <cellStyle name="표준 5 3 3 2 4 2 3 2 7" xfId="43710"/>
    <cellStyle name="표준 5 3 3 2 4 2 3 3" xfId="8646"/>
    <cellStyle name="표준 5 3 3 2 4 2 3 3 2" xfId="29354"/>
    <cellStyle name="표준 5 3 3 2 4 2 3 3 3" xfId="37565"/>
    <cellStyle name="표준 5 3 3 2 4 2 3 3 4" xfId="45758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9"/>
    <cellStyle name="표준 5 3 3 2 4 2 3 9" xfId="41662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5"/>
    <cellStyle name="표준 5 3 3 2 4 2 4 2 2 4" xfId="48318"/>
    <cellStyle name="표준 5 3 3 2 4 2 4 2 3" xfId="19558"/>
    <cellStyle name="표준 5 3 3 2 4 2 4 2 4" xfId="23720"/>
    <cellStyle name="표준 5 3 3 2 4 2 4 2 5" xfId="27818"/>
    <cellStyle name="표준 5 3 3 2 4 2 4 2 6" xfId="36029"/>
    <cellStyle name="표준 5 3 3 2 4 2 4 2 7" xfId="44222"/>
    <cellStyle name="표준 5 3 3 2 4 2 4 3" xfId="9158"/>
    <cellStyle name="표준 5 3 3 2 4 2 4 3 2" xfId="29866"/>
    <cellStyle name="표준 5 3 3 2 4 2 4 3 3" xfId="38077"/>
    <cellStyle name="표준 5 3 3 2 4 2 4 3 4" xfId="46270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1"/>
    <cellStyle name="표준 5 3 3 2 4 2 4 9" xfId="42174"/>
    <cellStyle name="표준 5 3 3 2 4 2 5" xfId="9670"/>
    <cellStyle name="표준 5 3 3 2 4 2 5 2" xfId="13782"/>
    <cellStyle name="표준 5 3 3 2 4 2 5 2 2" xfId="30378"/>
    <cellStyle name="표준 5 3 3 2 4 2 5 2 3" xfId="38589"/>
    <cellStyle name="표준 5 3 3 2 4 2 5 2 4" xfId="46782"/>
    <cellStyle name="표준 5 3 3 2 4 2 5 3" xfId="18022"/>
    <cellStyle name="표준 5 3 3 2 4 2 5 4" xfId="22184"/>
    <cellStyle name="표준 5 3 3 2 4 2 5 5" xfId="26282"/>
    <cellStyle name="표준 5 3 3 2 4 2 5 6" xfId="34493"/>
    <cellStyle name="표준 5 3 3 2 4 2 5 7" xfId="42686"/>
    <cellStyle name="표준 5 3 3 2 4 2 6" xfId="7622"/>
    <cellStyle name="표준 5 3 3 2 4 2 6 2" xfId="28330"/>
    <cellStyle name="표준 5 3 3 2 4 2 6 3" xfId="36541"/>
    <cellStyle name="표준 5 3 3 2 4 2 6 4" xfId="44734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5"/>
    <cellStyle name="표준 5 3 3 2 4 3 2 2 4" xfId="47038"/>
    <cellStyle name="표준 5 3 3 2 4 3 2 3" xfId="18278"/>
    <cellStyle name="표준 5 3 3 2 4 3 2 4" xfId="22440"/>
    <cellStyle name="표준 5 3 3 2 4 3 2 5" xfId="26538"/>
    <cellStyle name="표준 5 3 3 2 4 3 2 6" xfId="34749"/>
    <cellStyle name="표준 5 3 3 2 4 3 2 7" xfId="42942"/>
    <cellStyle name="표준 5 3 3 2 4 3 3" xfId="7878"/>
    <cellStyle name="표준 5 3 3 2 4 3 3 2" xfId="28586"/>
    <cellStyle name="표준 5 3 3 2 4 3 3 3" xfId="36797"/>
    <cellStyle name="표준 5 3 3 2 4 3 3 4" xfId="44990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1"/>
    <cellStyle name="표준 5 3 3 2 4 3 9" xfId="40894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7"/>
    <cellStyle name="표준 5 3 3 2 4 4 2 2 4" xfId="47550"/>
    <cellStyle name="표준 5 3 3 2 4 4 2 3" xfId="18790"/>
    <cellStyle name="표준 5 3 3 2 4 4 2 4" xfId="22952"/>
    <cellStyle name="표준 5 3 3 2 4 4 2 5" xfId="27050"/>
    <cellStyle name="표준 5 3 3 2 4 4 2 6" xfId="35261"/>
    <cellStyle name="표준 5 3 3 2 4 4 2 7" xfId="43454"/>
    <cellStyle name="표준 5 3 3 2 4 4 3" xfId="8390"/>
    <cellStyle name="표준 5 3 3 2 4 4 3 2" xfId="29098"/>
    <cellStyle name="표준 5 3 3 2 4 4 3 3" xfId="37309"/>
    <cellStyle name="표준 5 3 3 2 4 4 3 4" xfId="45502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3"/>
    <cellStyle name="표준 5 3 3 2 4 4 9" xfId="41406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9"/>
    <cellStyle name="표준 5 3 3 2 4 5 2 2 4" xfId="48062"/>
    <cellStyle name="표준 5 3 3 2 4 5 2 3" xfId="19302"/>
    <cellStyle name="표준 5 3 3 2 4 5 2 4" xfId="23464"/>
    <cellStyle name="표준 5 3 3 2 4 5 2 5" xfId="27562"/>
    <cellStyle name="표준 5 3 3 2 4 5 2 6" xfId="35773"/>
    <cellStyle name="표준 5 3 3 2 4 5 2 7" xfId="43966"/>
    <cellStyle name="표준 5 3 3 2 4 5 3" xfId="8902"/>
    <cellStyle name="표준 5 3 3 2 4 5 3 2" xfId="29610"/>
    <cellStyle name="표준 5 3 3 2 4 5 3 3" xfId="37821"/>
    <cellStyle name="표준 5 3 3 2 4 5 3 4" xfId="46014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5"/>
    <cellStyle name="표준 5 3 3 2 4 5 9" xfId="41918"/>
    <cellStyle name="표준 5 3 3 2 4 6" xfId="9414"/>
    <cellStyle name="표준 5 3 3 2 4 6 2" xfId="13526"/>
    <cellStyle name="표준 5 3 3 2 4 6 2 2" xfId="30122"/>
    <cellStyle name="표준 5 3 3 2 4 6 2 3" xfId="38333"/>
    <cellStyle name="표준 5 3 3 2 4 6 2 4" xfId="46526"/>
    <cellStyle name="표준 5 3 3 2 4 6 3" xfId="17766"/>
    <cellStyle name="표준 5 3 3 2 4 6 4" xfId="21928"/>
    <cellStyle name="표준 5 3 3 2 4 6 5" xfId="26026"/>
    <cellStyle name="표준 5 3 3 2 4 6 6" xfId="34237"/>
    <cellStyle name="표준 5 3 3 2 4 6 7" xfId="42430"/>
    <cellStyle name="표준 5 3 3 2 4 7" xfId="7366"/>
    <cellStyle name="표준 5 3 3 2 4 7 2" xfId="28074"/>
    <cellStyle name="표준 5 3 3 2 4 7 3" xfId="36285"/>
    <cellStyle name="표준 5 3 3 2 4 7 4" xfId="44478"/>
    <cellStyle name="표준 5 3 3 2 4 8" xfId="11478"/>
    <cellStyle name="표준 5 3 3 2 4 9" xfId="15718"/>
    <cellStyle name="표준 5 3 3 2 5" xfId="638"/>
    <cellStyle name="표준 5 3 3 2 5 10" xfId="24106"/>
    <cellStyle name="표준 5 3 3 2 5 11" xfId="32317"/>
    <cellStyle name="표준 5 3 3 2 5 12" xfId="40510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3"/>
    <cellStyle name="표준 5 3 3 2 5 2 2 2 4" xfId="47166"/>
    <cellStyle name="표준 5 3 3 2 5 2 2 3" xfId="18406"/>
    <cellStyle name="표준 5 3 3 2 5 2 2 4" xfId="22568"/>
    <cellStyle name="표준 5 3 3 2 5 2 2 5" xfId="26666"/>
    <cellStyle name="표준 5 3 3 2 5 2 2 6" xfId="34877"/>
    <cellStyle name="표준 5 3 3 2 5 2 2 7" xfId="43070"/>
    <cellStyle name="표준 5 3 3 2 5 2 3" xfId="8006"/>
    <cellStyle name="표준 5 3 3 2 5 2 3 2" xfId="28714"/>
    <cellStyle name="표준 5 3 3 2 5 2 3 3" xfId="36925"/>
    <cellStyle name="표준 5 3 3 2 5 2 3 4" xfId="45118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9"/>
    <cellStyle name="표준 5 3 3 2 5 2 9" xfId="41022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5"/>
    <cellStyle name="표준 5 3 3 2 5 3 2 2 4" xfId="47678"/>
    <cellStyle name="표준 5 3 3 2 5 3 2 3" xfId="18918"/>
    <cellStyle name="표준 5 3 3 2 5 3 2 4" xfId="23080"/>
    <cellStyle name="표준 5 3 3 2 5 3 2 5" xfId="27178"/>
    <cellStyle name="표준 5 3 3 2 5 3 2 6" xfId="35389"/>
    <cellStyle name="표준 5 3 3 2 5 3 2 7" xfId="43582"/>
    <cellStyle name="표준 5 3 3 2 5 3 3" xfId="8518"/>
    <cellStyle name="표준 5 3 3 2 5 3 3 2" xfId="29226"/>
    <cellStyle name="표준 5 3 3 2 5 3 3 3" xfId="37437"/>
    <cellStyle name="표준 5 3 3 2 5 3 3 4" xfId="45630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1"/>
    <cellStyle name="표준 5 3 3 2 5 3 9" xfId="41534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7"/>
    <cellStyle name="표준 5 3 3 2 5 4 2 2 4" xfId="48190"/>
    <cellStyle name="표준 5 3 3 2 5 4 2 3" xfId="19430"/>
    <cellStyle name="표준 5 3 3 2 5 4 2 4" xfId="23592"/>
    <cellStyle name="표준 5 3 3 2 5 4 2 5" xfId="27690"/>
    <cellStyle name="표준 5 3 3 2 5 4 2 6" xfId="35901"/>
    <cellStyle name="표준 5 3 3 2 5 4 2 7" xfId="44094"/>
    <cellStyle name="표준 5 3 3 2 5 4 3" xfId="9030"/>
    <cellStyle name="표준 5 3 3 2 5 4 3 2" xfId="29738"/>
    <cellStyle name="표준 5 3 3 2 5 4 3 3" xfId="37949"/>
    <cellStyle name="표준 5 3 3 2 5 4 3 4" xfId="46142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3"/>
    <cellStyle name="표준 5 3 3 2 5 4 9" xfId="42046"/>
    <cellStyle name="표준 5 3 3 2 5 5" xfId="9542"/>
    <cellStyle name="표준 5 3 3 2 5 5 2" xfId="13654"/>
    <cellStyle name="표준 5 3 3 2 5 5 2 2" xfId="30250"/>
    <cellStyle name="표준 5 3 3 2 5 5 2 3" xfId="38461"/>
    <cellStyle name="표준 5 3 3 2 5 5 2 4" xfId="46654"/>
    <cellStyle name="표준 5 3 3 2 5 5 3" xfId="17894"/>
    <cellStyle name="표준 5 3 3 2 5 5 4" xfId="22056"/>
    <cellStyle name="표준 5 3 3 2 5 5 5" xfId="26154"/>
    <cellStyle name="표준 5 3 3 2 5 5 6" xfId="34365"/>
    <cellStyle name="표준 5 3 3 2 5 5 7" xfId="42558"/>
    <cellStyle name="표준 5 3 3 2 5 6" xfId="7494"/>
    <cellStyle name="표준 5 3 3 2 5 6 2" xfId="28202"/>
    <cellStyle name="표준 5 3 3 2 5 6 3" xfId="36413"/>
    <cellStyle name="표준 5 3 3 2 5 6 4" xfId="44606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7"/>
    <cellStyle name="표준 5 3 3 2 6 2 2 4" xfId="46910"/>
    <cellStyle name="표준 5 3 3 2 6 2 3" xfId="18150"/>
    <cellStyle name="표준 5 3 3 2 6 2 4" xfId="22312"/>
    <cellStyle name="표준 5 3 3 2 6 2 5" xfId="26410"/>
    <cellStyle name="표준 5 3 3 2 6 2 6" xfId="34621"/>
    <cellStyle name="표준 5 3 3 2 6 2 7" xfId="42814"/>
    <cellStyle name="표준 5 3 3 2 6 3" xfId="7750"/>
    <cellStyle name="표준 5 3 3 2 6 3 2" xfId="28458"/>
    <cellStyle name="표준 5 3 3 2 6 3 3" xfId="36669"/>
    <cellStyle name="표준 5 3 3 2 6 3 4" xfId="44862"/>
    <cellStyle name="표준 5 3 3 2 6 4" xfId="11862"/>
    <cellStyle name="표준 5 3 3 2 6 5" xfId="16102"/>
    <cellStyle name="표준 5 3 3 2 6 6" xfId="20264"/>
    <cellStyle name="표준 5 3 3 2 6 7" xfId="24362"/>
    <cellStyle name="표준 5 3 3 2 6 8" xfId="32573"/>
    <cellStyle name="표준 5 3 3 2 6 9" xfId="40766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9"/>
    <cellStyle name="표준 5 3 3 2 7 2 2 4" xfId="47422"/>
    <cellStyle name="표준 5 3 3 2 7 2 3" xfId="18662"/>
    <cellStyle name="표준 5 3 3 2 7 2 4" xfId="22824"/>
    <cellStyle name="표준 5 3 3 2 7 2 5" xfId="26922"/>
    <cellStyle name="표준 5 3 3 2 7 2 6" xfId="35133"/>
    <cellStyle name="표준 5 3 3 2 7 2 7" xfId="43326"/>
    <cellStyle name="표준 5 3 3 2 7 3" xfId="8262"/>
    <cellStyle name="표준 5 3 3 2 7 3 2" xfId="28970"/>
    <cellStyle name="표준 5 3 3 2 7 3 3" xfId="37181"/>
    <cellStyle name="표준 5 3 3 2 7 3 4" xfId="45374"/>
    <cellStyle name="표준 5 3 3 2 7 4" xfId="12374"/>
    <cellStyle name="표준 5 3 3 2 7 5" xfId="16614"/>
    <cellStyle name="표준 5 3 3 2 7 6" xfId="20776"/>
    <cellStyle name="표준 5 3 3 2 7 7" xfId="24874"/>
    <cellStyle name="표준 5 3 3 2 7 8" xfId="33085"/>
    <cellStyle name="표준 5 3 3 2 7 9" xfId="41278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1"/>
    <cellStyle name="표준 5 3 3 2 8 2 2 4" xfId="47934"/>
    <cellStyle name="표준 5 3 3 2 8 2 3" xfId="19174"/>
    <cellStyle name="표준 5 3 3 2 8 2 4" xfId="23336"/>
    <cellStyle name="표준 5 3 3 2 8 2 5" xfId="27434"/>
    <cellStyle name="표준 5 3 3 2 8 2 6" xfId="35645"/>
    <cellStyle name="표준 5 3 3 2 8 2 7" xfId="43838"/>
    <cellStyle name="표준 5 3 3 2 8 3" xfId="8774"/>
    <cellStyle name="표준 5 3 3 2 8 3 2" xfId="29482"/>
    <cellStyle name="표준 5 3 3 2 8 3 3" xfId="37693"/>
    <cellStyle name="표준 5 3 3 2 8 3 4" xfId="45886"/>
    <cellStyle name="표준 5 3 3 2 8 4" xfId="12886"/>
    <cellStyle name="표준 5 3 3 2 8 5" xfId="17126"/>
    <cellStyle name="표준 5 3 3 2 8 6" xfId="21288"/>
    <cellStyle name="표준 5 3 3 2 8 7" xfId="25386"/>
    <cellStyle name="표준 5 3 3 2 8 8" xfId="33597"/>
    <cellStyle name="표준 5 3 3 2 8 9" xfId="41790"/>
    <cellStyle name="표준 5 3 3 2 9" xfId="6975"/>
    <cellStyle name="표준 5 3 3 2 9 2" xfId="9286"/>
    <cellStyle name="표준 5 3 3 2 9 2 2" xfId="29994"/>
    <cellStyle name="표준 5 3 3 2 9 2 3" xfId="38205"/>
    <cellStyle name="표준 5 3 3 2 9 2 4" xfId="46398"/>
    <cellStyle name="표준 5 3 3 2 9 3" xfId="13398"/>
    <cellStyle name="표준 5 3 3 2 9 4" xfId="17638"/>
    <cellStyle name="표준 5 3 3 2 9 5" xfId="21800"/>
    <cellStyle name="표준 5 3 3 2 9 6" xfId="25898"/>
    <cellStyle name="표준 5 3 3 2 9 7" xfId="34109"/>
    <cellStyle name="표준 5 3 3 2 9 8" xfId="42302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7"/>
    <cellStyle name="표준 5 3 3 3 18" xfId="40270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1"/>
    <cellStyle name="표준 5 3 3 3 2 16" xfId="40334"/>
    <cellStyle name="표준 5 3 3 3 2 2" xfId="590"/>
    <cellStyle name="표준 5 3 3 3 2 2 10" xfId="19960"/>
    <cellStyle name="표준 5 3 3 3 2 2 11" xfId="24058"/>
    <cellStyle name="표준 5 3 3 3 2 2 12" xfId="32269"/>
    <cellStyle name="표준 5 3 3 3 2 2 13" xfId="40462"/>
    <cellStyle name="표준 5 3 3 3 2 2 2" xfId="846"/>
    <cellStyle name="표준 5 3 3 3 2 2 2 10" xfId="24314"/>
    <cellStyle name="표준 5 3 3 3 2 2 2 11" xfId="32525"/>
    <cellStyle name="표준 5 3 3 3 2 2 2 12" xfId="40718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1"/>
    <cellStyle name="표준 5 3 3 3 2 2 2 2 2 2 4" xfId="47374"/>
    <cellStyle name="표준 5 3 3 3 2 2 2 2 2 3" xfId="18614"/>
    <cellStyle name="표준 5 3 3 3 2 2 2 2 2 4" xfId="22776"/>
    <cellStyle name="표준 5 3 3 3 2 2 2 2 2 5" xfId="26874"/>
    <cellStyle name="표준 5 3 3 3 2 2 2 2 2 6" xfId="35085"/>
    <cellStyle name="표준 5 3 3 3 2 2 2 2 2 7" xfId="43278"/>
    <cellStyle name="표준 5 3 3 3 2 2 2 2 3" xfId="8214"/>
    <cellStyle name="표준 5 3 3 3 2 2 2 2 3 2" xfId="28922"/>
    <cellStyle name="표준 5 3 3 3 2 2 2 2 3 3" xfId="37133"/>
    <cellStyle name="표준 5 3 3 3 2 2 2 2 3 4" xfId="45326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7"/>
    <cellStyle name="표준 5 3 3 3 2 2 2 2 9" xfId="41230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3"/>
    <cellStyle name="표준 5 3 3 3 2 2 2 3 2 2 4" xfId="47886"/>
    <cellStyle name="표준 5 3 3 3 2 2 2 3 2 3" xfId="19126"/>
    <cellStyle name="표준 5 3 3 3 2 2 2 3 2 4" xfId="23288"/>
    <cellStyle name="표준 5 3 3 3 2 2 2 3 2 5" xfId="27386"/>
    <cellStyle name="표준 5 3 3 3 2 2 2 3 2 6" xfId="35597"/>
    <cellStyle name="표준 5 3 3 3 2 2 2 3 2 7" xfId="43790"/>
    <cellStyle name="표준 5 3 3 3 2 2 2 3 3" xfId="8726"/>
    <cellStyle name="표준 5 3 3 3 2 2 2 3 3 2" xfId="29434"/>
    <cellStyle name="표준 5 3 3 3 2 2 2 3 3 3" xfId="37645"/>
    <cellStyle name="표준 5 3 3 3 2 2 2 3 3 4" xfId="45838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9"/>
    <cellStyle name="표준 5 3 3 3 2 2 2 3 9" xfId="41742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5"/>
    <cellStyle name="표준 5 3 3 3 2 2 2 4 2 2 4" xfId="48398"/>
    <cellStyle name="표준 5 3 3 3 2 2 2 4 2 3" xfId="19638"/>
    <cellStyle name="표준 5 3 3 3 2 2 2 4 2 4" xfId="23800"/>
    <cellStyle name="표준 5 3 3 3 2 2 2 4 2 5" xfId="27898"/>
    <cellStyle name="표준 5 3 3 3 2 2 2 4 2 6" xfId="36109"/>
    <cellStyle name="표준 5 3 3 3 2 2 2 4 2 7" xfId="44302"/>
    <cellStyle name="표준 5 3 3 3 2 2 2 4 3" xfId="9238"/>
    <cellStyle name="표준 5 3 3 3 2 2 2 4 3 2" xfId="29946"/>
    <cellStyle name="표준 5 3 3 3 2 2 2 4 3 3" xfId="38157"/>
    <cellStyle name="표준 5 3 3 3 2 2 2 4 3 4" xfId="46350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1"/>
    <cellStyle name="표준 5 3 3 3 2 2 2 4 9" xfId="42254"/>
    <cellStyle name="표준 5 3 3 3 2 2 2 5" xfId="9750"/>
    <cellStyle name="표준 5 3 3 3 2 2 2 5 2" xfId="13862"/>
    <cellStyle name="표준 5 3 3 3 2 2 2 5 2 2" xfId="30458"/>
    <cellStyle name="표준 5 3 3 3 2 2 2 5 2 3" xfId="38669"/>
    <cellStyle name="표준 5 3 3 3 2 2 2 5 2 4" xfId="46862"/>
    <cellStyle name="표준 5 3 3 3 2 2 2 5 3" xfId="18102"/>
    <cellStyle name="표준 5 3 3 3 2 2 2 5 4" xfId="22264"/>
    <cellStyle name="표준 5 3 3 3 2 2 2 5 5" xfId="26362"/>
    <cellStyle name="표준 5 3 3 3 2 2 2 5 6" xfId="34573"/>
    <cellStyle name="표준 5 3 3 3 2 2 2 5 7" xfId="42766"/>
    <cellStyle name="표준 5 3 3 3 2 2 2 6" xfId="7702"/>
    <cellStyle name="표준 5 3 3 3 2 2 2 6 2" xfId="28410"/>
    <cellStyle name="표준 5 3 3 3 2 2 2 6 3" xfId="36621"/>
    <cellStyle name="표준 5 3 3 3 2 2 2 6 4" xfId="44814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5"/>
    <cellStyle name="표준 5 3 3 3 2 2 3 2 2 4" xfId="47118"/>
    <cellStyle name="표준 5 3 3 3 2 2 3 2 3" xfId="18358"/>
    <cellStyle name="표준 5 3 3 3 2 2 3 2 4" xfId="22520"/>
    <cellStyle name="표준 5 3 3 3 2 2 3 2 5" xfId="26618"/>
    <cellStyle name="표준 5 3 3 3 2 2 3 2 6" xfId="34829"/>
    <cellStyle name="표준 5 3 3 3 2 2 3 2 7" xfId="43022"/>
    <cellStyle name="표준 5 3 3 3 2 2 3 3" xfId="7958"/>
    <cellStyle name="표준 5 3 3 3 2 2 3 3 2" xfId="28666"/>
    <cellStyle name="표준 5 3 3 3 2 2 3 3 3" xfId="36877"/>
    <cellStyle name="표준 5 3 3 3 2 2 3 3 4" xfId="45070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1"/>
    <cellStyle name="표준 5 3 3 3 2 2 3 9" xfId="40974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7"/>
    <cellStyle name="표준 5 3 3 3 2 2 4 2 2 4" xfId="47630"/>
    <cellStyle name="표준 5 3 3 3 2 2 4 2 3" xfId="18870"/>
    <cellStyle name="표준 5 3 3 3 2 2 4 2 4" xfId="23032"/>
    <cellStyle name="표준 5 3 3 3 2 2 4 2 5" xfId="27130"/>
    <cellStyle name="표준 5 3 3 3 2 2 4 2 6" xfId="35341"/>
    <cellStyle name="표준 5 3 3 3 2 2 4 2 7" xfId="43534"/>
    <cellStyle name="표준 5 3 3 3 2 2 4 3" xfId="8470"/>
    <cellStyle name="표준 5 3 3 3 2 2 4 3 2" xfId="29178"/>
    <cellStyle name="표준 5 3 3 3 2 2 4 3 3" xfId="37389"/>
    <cellStyle name="표준 5 3 3 3 2 2 4 3 4" xfId="45582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3"/>
    <cellStyle name="표준 5 3 3 3 2 2 4 9" xfId="41486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9"/>
    <cellStyle name="표준 5 3 3 3 2 2 5 2 2 4" xfId="48142"/>
    <cellStyle name="표준 5 3 3 3 2 2 5 2 3" xfId="19382"/>
    <cellStyle name="표준 5 3 3 3 2 2 5 2 4" xfId="23544"/>
    <cellStyle name="표준 5 3 3 3 2 2 5 2 5" xfId="27642"/>
    <cellStyle name="표준 5 3 3 3 2 2 5 2 6" xfId="35853"/>
    <cellStyle name="표준 5 3 3 3 2 2 5 2 7" xfId="44046"/>
    <cellStyle name="표준 5 3 3 3 2 2 5 3" xfId="8982"/>
    <cellStyle name="표준 5 3 3 3 2 2 5 3 2" xfId="29690"/>
    <cellStyle name="표준 5 3 3 3 2 2 5 3 3" xfId="37901"/>
    <cellStyle name="표준 5 3 3 3 2 2 5 3 4" xfId="46094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5"/>
    <cellStyle name="표준 5 3 3 3 2 2 5 9" xfId="41998"/>
    <cellStyle name="표준 5 3 3 3 2 2 6" xfId="9494"/>
    <cellStyle name="표준 5 3 3 3 2 2 6 2" xfId="13606"/>
    <cellStyle name="표준 5 3 3 3 2 2 6 2 2" xfId="30202"/>
    <cellStyle name="표준 5 3 3 3 2 2 6 2 3" xfId="38413"/>
    <cellStyle name="표준 5 3 3 3 2 2 6 2 4" xfId="46606"/>
    <cellStyle name="표준 5 3 3 3 2 2 6 3" xfId="17846"/>
    <cellStyle name="표준 5 3 3 3 2 2 6 4" xfId="22008"/>
    <cellStyle name="표준 5 3 3 3 2 2 6 5" xfId="26106"/>
    <cellStyle name="표준 5 3 3 3 2 2 6 6" xfId="34317"/>
    <cellStyle name="표준 5 3 3 3 2 2 6 7" xfId="42510"/>
    <cellStyle name="표준 5 3 3 3 2 2 7" xfId="7446"/>
    <cellStyle name="표준 5 3 3 3 2 2 7 2" xfId="28154"/>
    <cellStyle name="표준 5 3 3 3 2 2 7 3" xfId="36365"/>
    <cellStyle name="표준 5 3 3 3 2 2 7 4" xfId="44558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7"/>
    <cellStyle name="표준 5 3 3 3 2 3 12" xfId="40590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3"/>
    <cellStyle name="표준 5 3 3 3 2 3 2 2 2 4" xfId="47246"/>
    <cellStyle name="표준 5 3 3 3 2 3 2 2 3" xfId="18486"/>
    <cellStyle name="표준 5 3 3 3 2 3 2 2 4" xfId="22648"/>
    <cellStyle name="표준 5 3 3 3 2 3 2 2 5" xfId="26746"/>
    <cellStyle name="표준 5 3 3 3 2 3 2 2 6" xfId="34957"/>
    <cellStyle name="표준 5 3 3 3 2 3 2 2 7" xfId="43150"/>
    <cellStyle name="표준 5 3 3 3 2 3 2 3" xfId="8086"/>
    <cellStyle name="표준 5 3 3 3 2 3 2 3 2" xfId="28794"/>
    <cellStyle name="표준 5 3 3 3 2 3 2 3 3" xfId="37005"/>
    <cellStyle name="표준 5 3 3 3 2 3 2 3 4" xfId="45198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9"/>
    <cellStyle name="표준 5 3 3 3 2 3 2 9" xfId="41102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5"/>
    <cellStyle name="표준 5 3 3 3 2 3 3 2 2 4" xfId="47758"/>
    <cellStyle name="표준 5 3 3 3 2 3 3 2 3" xfId="18998"/>
    <cellStyle name="표준 5 3 3 3 2 3 3 2 4" xfId="23160"/>
    <cellStyle name="표준 5 3 3 3 2 3 3 2 5" xfId="27258"/>
    <cellStyle name="표준 5 3 3 3 2 3 3 2 6" xfId="35469"/>
    <cellStyle name="표준 5 3 3 3 2 3 3 2 7" xfId="43662"/>
    <cellStyle name="표준 5 3 3 3 2 3 3 3" xfId="8598"/>
    <cellStyle name="표준 5 3 3 3 2 3 3 3 2" xfId="29306"/>
    <cellStyle name="표준 5 3 3 3 2 3 3 3 3" xfId="37517"/>
    <cellStyle name="표준 5 3 3 3 2 3 3 3 4" xfId="45710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1"/>
    <cellStyle name="표준 5 3 3 3 2 3 3 9" xfId="41614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7"/>
    <cellStyle name="표준 5 3 3 3 2 3 4 2 2 4" xfId="48270"/>
    <cellStyle name="표준 5 3 3 3 2 3 4 2 3" xfId="19510"/>
    <cellStyle name="표준 5 3 3 3 2 3 4 2 4" xfId="23672"/>
    <cellStyle name="표준 5 3 3 3 2 3 4 2 5" xfId="27770"/>
    <cellStyle name="표준 5 3 3 3 2 3 4 2 6" xfId="35981"/>
    <cellStyle name="표준 5 3 3 3 2 3 4 2 7" xfId="44174"/>
    <cellStyle name="표준 5 3 3 3 2 3 4 3" xfId="9110"/>
    <cellStyle name="표준 5 3 3 3 2 3 4 3 2" xfId="29818"/>
    <cellStyle name="표준 5 3 3 3 2 3 4 3 3" xfId="38029"/>
    <cellStyle name="표준 5 3 3 3 2 3 4 3 4" xfId="46222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3"/>
    <cellStyle name="표준 5 3 3 3 2 3 4 9" xfId="42126"/>
    <cellStyle name="표준 5 3 3 3 2 3 5" xfId="9622"/>
    <cellStyle name="표준 5 3 3 3 2 3 5 2" xfId="13734"/>
    <cellStyle name="표준 5 3 3 3 2 3 5 2 2" xfId="30330"/>
    <cellStyle name="표준 5 3 3 3 2 3 5 2 3" xfId="38541"/>
    <cellStyle name="표준 5 3 3 3 2 3 5 2 4" xfId="46734"/>
    <cellStyle name="표준 5 3 3 3 2 3 5 3" xfId="17974"/>
    <cellStyle name="표준 5 3 3 3 2 3 5 4" xfId="22136"/>
    <cellStyle name="표준 5 3 3 3 2 3 5 5" xfId="26234"/>
    <cellStyle name="표준 5 3 3 3 2 3 5 6" xfId="34445"/>
    <cellStyle name="표준 5 3 3 3 2 3 5 7" xfId="42638"/>
    <cellStyle name="표준 5 3 3 3 2 3 6" xfId="7574"/>
    <cellStyle name="표준 5 3 3 3 2 3 6 2" xfId="28282"/>
    <cellStyle name="표준 5 3 3 3 2 3 6 3" xfId="36493"/>
    <cellStyle name="표준 5 3 3 3 2 3 6 4" xfId="44686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7"/>
    <cellStyle name="표준 5 3 3 3 2 4 2 2 4" xfId="46990"/>
    <cellStyle name="표준 5 3 3 3 2 4 2 3" xfId="18230"/>
    <cellStyle name="표준 5 3 3 3 2 4 2 4" xfId="22392"/>
    <cellStyle name="표준 5 3 3 3 2 4 2 5" xfId="26490"/>
    <cellStyle name="표준 5 3 3 3 2 4 2 6" xfId="34701"/>
    <cellStyle name="표준 5 3 3 3 2 4 2 7" xfId="42894"/>
    <cellStyle name="표준 5 3 3 3 2 4 3" xfId="7830"/>
    <cellStyle name="표준 5 3 3 3 2 4 3 2" xfId="28538"/>
    <cellStyle name="표준 5 3 3 3 2 4 3 3" xfId="36749"/>
    <cellStyle name="표준 5 3 3 3 2 4 3 4" xfId="44942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3"/>
    <cellStyle name="표준 5 3 3 3 2 4 9" xfId="40846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9"/>
    <cellStyle name="표준 5 3 3 3 2 5 2 2 4" xfId="47502"/>
    <cellStyle name="표준 5 3 3 3 2 5 2 3" xfId="18742"/>
    <cellStyle name="표준 5 3 3 3 2 5 2 4" xfId="22904"/>
    <cellStyle name="표준 5 3 3 3 2 5 2 5" xfId="27002"/>
    <cellStyle name="표준 5 3 3 3 2 5 2 6" xfId="35213"/>
    <cellStyle name="표준 5 3 3 3 2 5 2 7" xfId="43406"/>
    <cellStyle name="표준 5 3 3 3 2 5 3" xfId="8342"/>
    <cellStyle name="표준 5 3 3 3 2 5 3 2" xfId="29050"/>
    <cellStyle name="표준 5 3 3 3 2 5 3 3" xfId="37261"/>
    <cellStyle name="표준 5 3 3 3 2 5 3 4" xfId="45454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5"/>
    <cellStyle name="표준 5 3 3 3 2 5 9" xfId="41358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1"/>
    <cellStyle name="표준 5 3 3 3 2 6 2 2 4" xfId="48014"/>
    <cellStyle name="표준 5 3 3 3 2 6 2 3" xfId="19254"/>
    <cellStyle name="표준 5 3 3 3 2 6 2 4" xfId="23416"/>
    <cellStyle name="표준 5 3 3 3 2 6 2 5" xfId="27514"/>
    <cellStyle name="표준 5 3 3 3 2 6 2 6" xfId="35725"/>
    <cellStyle name="표준 5 3 3 3 2 6 2 7" xfId="43918"/>
    <cellStyle name="표준 5 3 3 3 2 6 3" xfId="8854"/>
    <cellStyle name="표준 5 3 3 3 2 6 3 2" xfId="29562"/>
    <cellStyle name="표준 5 3 3 3 2 6 3 3" xfId="37773"/>
    <cellStyle name="표준 5 3 3 3 2 6 3 4" xfId="45966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7"/>
    <cellStyle name="표준 5 3 3 3 2 6 9" xfId="41870"/>
    <cellStyle name="표준 5 3 3 3 2 7" xfId="7059"/>
    <cellStyle name="표준 5 3 3 3 2 7 2" xfId="9366"/>
    <cellStyle name="표준 5 3 3 3 2 7 2 2" xfId="30074"/>
    <cellStyle name="표준 5 3 3 3 2 7 2 3" xfId="38285"/>
    <cellStyle name="표준 5 3 3 3 2 7 2 4" xfId="46478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9"/>
    <cellStyle name="표준 5 3 3 3 2 7 8" xfId="42382"/>
    <cellStyle name="표준 5 3 3 3 2 8" xfId="7121"/>
    <cellStyle name="표준 5 3 3 3 2 8 2" xfId="28026"/>
    <cellStyle name="표준 5 3 3 3 2 8 3" xfId="36237"/>
    <cellStyle name="표준 5 3 3 3 2 8 4" xfId="44430"/>
    <cellStyle name="표준 5 3 3 3 2 9" xfId="7318"/>
    <cellStyle name="표준 5 3 3 3 3" xfId="526"/>
    <cellStyle name="표준 5 3 3 3 3 10" xfId="19896"/>
    <cellStyle name="표준 5 3 3 3 3 11" xfId="23994"/>
    <cellStyle name="표준 5 3 3 3 3 12" xfId="32205"/>
    <cellStyle name="표준 5 3 3 3 3 13" xfId="40398"/>
    <cellStyle name="표준 5 3 3 3 3 2" xfId="782"/>
    <cellStyle name="표준 5 3 3 3 3 2 10" xfId="24250"/>
    <cellStyle name="표준 5 3 3 3 3 2 11" xfId="32461"/>
    <cellStyle name="표준 5 3 3 3 3 2 12" xfId="40654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7"/>
    <cellStyle name="표준 5 3 3 3 3 2 2 2 2 4" xfId="47310"/>
    <cellStyle name="표준 5 3 3 3 3 2 2 2 3" xfId="18550"/>
    <cellStyle name="표준 5 3 3 3 3 2 2 2 4" xfId="22712"/>
    <cellStyle name="표준 5 3 3 3 3 2 2 2 5" xfId="26810"/>
    <cellStyle name="표준 5 3 3 3 3 2 2 2 6" xfId="35021"/>
    <cellStyle name="표준 5 3 3 3 3 2 2 2 7" xfId="43214"/>
    <cellStyle name="표준 5 3 3 3 3 2 2 3" xfId="8150"/>
    <cellStyle name="표준 5 3 3 3 3 2 2 3 2" xfId="28858"/>
    <cellStyle name="표준 5 3 3 3 3 2 2 3 3" xfId="37069"/>
    <cellStyle name="표준 5 3 3 3 3 2 2 3 4" xfId="45262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3"/>
    <cellStyle name="표준 5 3 3 3 3 2 2 9" xfId="41166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9"/>
    <cellStyle name="표준 5 3 3 3 3 2 3 2 2 4" xfId="47822"/>
    <cellStyle name="표준 5 3 3 3 3 2 3 2 3" xfId="19062"/>
    <cellStyle name="표준 5 3 3 3 3 2 3 2 4" xfId="23224"/>
    <cellStyle name="표준 5 3 3 3 3 2 3 2 5" xfId="27322"/>
    <cellStyle name="표준 5 3 3 3 3 2 3 2 6" xfId="35533"/>
    <cellStyle name="표준 5 3 3 3 3 2 3 2 7" xfId="43726"/>
    <cellStyle name="표준 5 3 3 3 3 2 3 3" xfId="8662"/>
    <cellStyle name="표준 5 3 3 3 3 2 3 3 2" xfId="29370"/>
    <cellStyle name="표준 5 3 3 3 3 2 3 3 3" xfId="37581"/>
    <cellStyle name="표준 5 3 3 3 3 2 3 3 4" xfId="45774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5"/>
    <cellStyle name="표준 5 3 3 3 3 2 3 9" xfId="41678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1"/>
    <cellStyle name="표준 5 3 3 3 3 2 4 2 2 4" xfId="48334"/>
    <cellStyle name="표준 5 3 3 3 3 2 4 2 3" xfId="19574"/>
    <cellStyle name="표준 5 3 3 3 3 2 4 2 4" xfId="23736"/>
    <cellStyle name="표준 5 3 3 3 3 2 4 2 5" xfId="27834"/>
    <cellStyle name="표준 5 3 3 3 3 2 4 2 6" xfId="36045"/>
    <cellStyle name="표준 5 3 3 3 3 2 4 2 7" xfId="44238"/>
    <cellStyle name="표준 5 3 3 3 3 2 4 3" xfId="9174"/>
    <cellStyle name="표준 5 3 3 3 3 2 4 3 2" xfId="29882"/>
    <cellStyle name="표준 5 3 3 3 3 2 4 3 3" xfId="38093"/>
    <cellStyle name="표준 5 3 3 3 3 2 4 3 4" xfId="46286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7"/>
    <cellStyle name="표준 5 3 3 3 3 2 4 9" xfId="42190"/>
    <cellStyle name="표준 5 3 3 3 3 2 5" xfId="9686"/>
    <cellStyle name="표준 5 3 3 3 3 2 5 2" xfId="13798"/>
    <cellStyle name="표준 5 3 3 3 3 2 5 2 2" xfId="30394"/>
    <cellStyle name="표준 5 3 3 3 3 2 5 2 3" xfId="38605"/>
    <cellStyle name="표준 5 3 3 3 3 2 5 2 4" xfId="46798"/>
    <cellStyle name="표준 5 3 3 3 3 2 5 3" xfId="18038"/>
    <cellStyle name="표준 5 3 3 3 3 2 5 4" xfId="22200"/>
    <cellStyle name="표준 5 3 3 3 3 2 5 5" xfId="26298"/>
    <cellStyle name="표준 5 3 3 3 3 2 5 6" xfId="34509"/>
    <cellStyle name="표준 5 3 3 3 3 2 5 7" xfId="42702"/>
    <cellStyle name="표준 5 3 3 3 3 2 6" xfId="7638"/>
    <cellStyle name="표준 5 3 3 3 3 2 6 2" xfId="28346"/>
    <cellStyle name="표준 5 3 3 3 3 2 6 3" xfId="36557"/>
    <cellStyle name="표준 5 3 3 3 3 2 6 4" xfId="44750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1"/>
    <cellStyle name="표준 5 3 3 3 3 3 2 2 4" xfId="47054"/>
    <cellStyle name="표준 5 3 3 3 3 3 2 3" xfId="18294"/>
    <cellStyle name="표준 5 3 3 3 3 3 2 4" xfId="22456"/>
    <cellStyle name="표준 5 3 3 3 3 3 2 5" xfId="26554"/>
    <cellStyle name="표준 5 3 3 3 3 3 2 6" xfId="34765"/>
    <cellStyle name="표준 5 3 3 3 3 3 2 7" xfId="42958"/>
    <cellStyle name="표준 5 3 3 3 3 3 3" xfId="7894"/>
    <cellStyle name="표준 5 3 3 3 3 3 3 2" xfId="28602"/>
    <cellStyle name="표준 5 3 3 3 3 3 3 3" xfId="36813"/>
    <cellStyle name="표준 5 3 3 3 3 3 3 4" xfId="45006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7"/>
    <cellStyle name="표준 5 3 3 3 3 3 9" xfId="40910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3"/>
    <cellStyle name="표준 5 3 3 3 3 4 2 2 4" xfId="47566"/>
    <cellStyle name="표준 5 3 3 3 3 4 2 3" xfId="18806"/>
    <cellStyle name="표준 5 3 3 3 3 4 2 4" xfId="22968"/>
    <cellStyle name="표준 5 3 3 3 3 4 2 5" xfId="27066"/>
    <cellStyle name="표준 5 3 3 3 3 4 2 6" xfId="35277"/>
    <cellStyle name="표준 5 3 3 3 3 4 2 7" xfId="43470"/>
    <cellStyle name="표준 5 3 3 3 3 4 3" xfId="8406"/>
    <cellStyle name="표준 5 3 3 3 3 4 3 2" xfId="29114"/>
    <cellStyle name="표준 5 3 3 3 3 4 3 3" xfId="37325"/>
    <cellStyle name="표준 5 3 3 3 3 4 3 4" xfId="45518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9"/>
    <cellStyle name="표준 5 3 3 3 3 4 9" xfId="41422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5"/>
    <cellStyle name="표준 5 3 3 3 3 5 2 2 4" xfId="48078"/>
    <cellStyle name="표준 5 3 3 3 3 5 2 3" xfId="19318"/>
    <cellStyle name="표준 5 3 3 3 3 5 2 4" xfId="23480"/>
    <cellStyle name="표준 5 3 3 3 3 5 2 5" xfId="27578"/>
    <cellStyle name="표준 5 3 3 3 3 5 2 6" xfId="35789"/>
    <cellStyle name="표준 5 3 3 3 3 5 2 7" xfId="43982"/>
    <cellStyle name="표준 5 3 3 3 3 5 3" xfId="8918"/>
    <cellStyle name="표준 5 3 3 3 3 5 3 2" xfId="29626"/>
    <cellStyle name="표준 5 3 3 3 3 5 3 3" xfId="37837"/>
    <cellStyle name="표준 5 3 3 3 3 5 3 4" xfId="46030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1"/>
    <cellStyle name="표준 5 3 3 3 3 5 9" xfId="41934"/>
    <cellStyle name="표준 5 3 3 3 3 6" xfId="9430"/>
    <cellStyle name="표준 5 3 3 3 3 6 2" xfId="13542"/>
    <cellStyle name="표준 5 3 3 3 3 6 2 2" xfId="30138"/>
    <cellStyle name="표준 5 3 3 3 3 6 2 3" xfId="38349"/>
    <cellStyle name="표준 5 3 3 3 3 6 2 4" xfId="46542"/>
    <cellStyle name="표준 5 3 3 3 3 6 3" xfId="17782"/>
    <cellStyle name="표준 5 3 3 3 3 6 4" xfId="21944"/>
    <cellStyle name="표준 5 3 3 3 3 6 5" xfId="26042"/>
    <cellStyle name="표준 5 3 3 3 3 6 6" xfId="34253"/>
    <cellStyle name="표준 5 3 3 3 3 6 7" xfId="42446"/>
    <cellStyle name="표준 5 3 3 3 3 7" xfId="7382"/>
    <cellStyle name="표준 5 3 3 3 3 7 2" xfId="28090"/>
    <cellStyle name="표준 5 3 3 3 3 7 3" xfId="36301"/>
    <cellStyle name="표준 5 3 3 3 3 7 4" xfId="44494"/>
    <cellStyle name="표준 5 3 3 3 3 8" xfId="11494"/>
    <cellStyle name="표준 5 3 3 3 3 9" xfId="15734"/>
    <cellStyle name="표준 5 3 3 3 4" xfId="654"/>
    <cellStyle name="표준 5 3 3 3 4 10" xfId="24122"/>
    <cellStyle name="표준 5 3 3 3 4 11" xfId="32333"/>
    <cellStyle name="표준 5 3 3 3 4 12" xfId="40526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9"/>
    <cellStyle name="표준 5 3 3 3 4 2 2 2 4" xfId="47182"/>
    <cellStyle name="표준 5 3 3 3 4 2 2 3" xfId="18422"/>
    <cellStyle name="표준 5 3 3 3 4 2 2 4" xfId="22584"/>
    <cellStyle name="표준 5 3 3 3 4 2 2 5" xfId="26682"/>
    <cellStyle name="표준 5 3 3 3 4 2 2 6" xfId="34893"/>
    <cellStyle name="표준 5 3 3 3 4 2 2 7" xfId="43086"/>
    <cellStyle name="표준 5 3 3 3 4 2 3" xfId="8022"/>
    <cellStyle name="표준 5 3 3 3 4 2 3 2" xfId="28730"/>
    <cellStyle name="표준 5 3 3 3 4 2 3 3" xfId="36941"/>
    <cellStyle name="표준 5 3 3 3 4 2 3 4" xfId="45134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5"/>
    <cellStyle name="표준 5 3 3 3 4 2 9" xfId="41038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1"/>
    <cellStyle name="표준 5 3 3 3 4 3 2 2 4" xfId="47694"/>
    <cellStyle name="표준 5 3 3 3 4 3 2 3" xfId="18934"/>
    <cellStyle name="표준 5 3 3 3 4 3 2 4" xfId="23096"/>
    <cellStyle name="표준 5 3 3 3 4 3 2 5" xfId="27194"/>
    <cellStyle name="표준 5 3 3 3 4 3 2 6" xfId="35405"/>
    <cellStyle name="표준 5 3 3 3 4 3 2 7" xfId="43598"/>
    <cellStyle name="표준 5 3 3 3 4 3 3" xfId="8534"/>
    <cellStyle name="표준 5 3 3 3 4 3 3 2" xfId="29242"/>
    <cellStyle name="표준 5 3 3 3 4 3 3 3" xfId="37453"/>
    <cellStyle name="표준 5 3 3 3 4 3 3 4" xfId="45646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7"/>
    <cellStyle name="표준 5 3 3 3 4 3 9" xfId="41550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3"/>
    <cellStyle name="표준 5 3 3 3 4 4 2 2 4" xfId="48206"/>
    <cellStyle name="표준 5 3 3 3 4 4 2 3" xfId="19446"/>
    <cellStyle name="표준 5 3 3 3 4 4 2 4" xfId="23608"/>
    <cellStyle name="표준 5 3 3 3 4 4 2 5" xfId="27706"/>
    <cellStyle name="표준 5 3 3 3 4 4 2 6" xfId="35917"/>
    <cellStyle name="표준 5 3 3 3 4 4 2 7" xfId="44110"/>
    <cellStyle name="표준 5 3 3 3 4 4 3" xfId="9046"/>
    <cellStyle name="표준 5 3 3 3 4 4 3 2" xfId="29754"/>
    <cellStyle name="표준 5 3 3 3 4 4 3 3" xfId="37965"/>
    <cellStyle name="표준 5 3 3 3 4 4 3 4" xfId="46158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9"/>
    <cellStyle name="표준 5 3 3 3 4 4 9" xfId="42062"/>
    <cellStyle name="표준 5 3 3 3 4 5" xfId="9558"/>
    <cellStyle name="표준 5 3 3 3 4 5 2" xfId="13670"/>
    <cellStyle name="표준 5 3 3 3 4 5 2 2" xfId="30266"/>
    <cellStyle name="표준 5 3 3 3 4 5 2 3" xfId="38477"/>
    <cellStyle name="표준 5 3 3 3 4 5 2 4" xfId="46670"/>
    <cellStyle name="표준 5 3 3 3 4 5 3" xfId="17910"/>
    <cellStyle name="표준 5 3 3 3 4 5 4" xfId="22072"/>
    <cellStyle name="표준 5 3 3 3 4 5 5" xfId="26170"/>
    <cellStyle name="표준 5 3 3 3 4 5 6" xfId="34381"/>
    <cellStyle name="표준 5 3 3 3 4 5 7" xfId="42574"/>
    <cellStyle name="표준 5 3 3 3 4 6" xfId="7510"/>
    <cellStyle name="표준 5 3 3 3 4 6 2" xfId="28218"/>
    <cellStyle name="표준 5 3 3 3 4 6 3" xfId="36429"/>
    <cellStyle name="표준 5 3 3 3 4 6 4" xfId="44622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3"/>
    <cellStyle name="표준 5 3 3 3 5 2 2 4" xfId="46926"/>
    <cellStyle name="표준 5 3 3 3 5 2 3" xfId="18166"/>
    <cellStyle name="표준 5 3 3 3 5 2 4" xfId="22328"/>
    <cellStyle name="표준 5 3 3 3 5 2 5" xfId="26426"/>
    <cellStyle name="표준 5 3 3 3 5 2 6" xfId="34637"/>
    <cellStyle name="표준 5 3 3 3 5 2 7" xfId="42830"/>
    <cellStyle name="표준 5 3 3 3 5 3" xfId="7766"/>
    <cellStyle name="표준 5 3 3 3 5 3 2" xfId="28474"/>
    <cellStyle name="표준 5 3 3 3 5 3 3" xfId="36685"/>
    <cellStyle name="표준 5 3 3 3 5 3 4" xfId="44878"/>
    <cellStyle name="표준 5 3 3 3 5 4" xfId="11878"/>
    <cellStyle name="표준 5 3 3 3 5 5" xfId="16118"/>
    <cellStyle name="표준 5 3 3 3 5 6" xfId="20280"/>
    <cellStyle name="표준 5 3 3 3 5 7" xfId="24378"/>
    <cellStyle name="표준 5 3 3 3 5 8" xfId="32589"/>
    <cellStyle name="표준 5 3 3 3 5 9" xfId="40782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5"/>
    <cellStyle name="표준 5 3 3 3 6 2 2 4" xfId="47438"/>
    <cellStyle name="표준 5 3 3 3 6 2 3" xfId="18678"/>
    <cellStyle name="표준 5 3 3 3 6 2 4" xfId="22840"/>
    <cellStyle name="표준 5 3 3 3 6 2 5" xfId="26938"/>
    <cellStyle name="표준 5 3 3 3 6 2 6" xfId="35149"/>
    <cellStyle name="표준 5 3 3 3 6 2 7" xfId="43342"/>
    <cellStyle name="표준 5 3 3 3 6 3" xfId="8278"/>
    <cellStyle name="표준 5 3 3 3 6 3 2" xfId="28986"/>
    <cellStyle name="표준 5 3 3 3 6 3 3" xfId="37197"/>
    <cellStyle name="표준 5 3 3 3 6 3 4" xfId="45390"/>
    <cellStyle name="표준 5 3 3 3 6 4" xfId="12390"/>
    <cellStyle name="표준 5 3 3 3 6 5" xfId="16630"/>
    <cellStyle name="표준 5 3 3 3 6 6" xfId="20792"/>
    <cellStyle name="표준 5 3 3 3 6 7" xfId="24890"/>
    <cellStyle name="표준 5 3 3 3 6 8" xfId="33101"/>
    <cellStyle name="표준 5 3 3 3 6 9" xfId="41294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7"/>
    <cellStyle name="표준 5 3 3 3 7 2 2 4" xfId="47950"/>
    <cellStyle name="표준 5 3 3 3 7 2 3" xfId="19190"/>
    <cellStyle name="표준 5 3 3 3 7 2 4" xfId="23352"/>
    <cellStyle name="표준 5 3 3 3 7 2 5" xfId="27450"/>
    <cellStyle name="표준 5 3 3 3 7 2 6" xfId="35661"/>
    <cellStyle name="표준 5 3 3 3 7 2 7" xfId="43854"/>
    <cellStyle name="표준 5 3 3 3 7 3" xfId="8790"/>
    <cellStyle name="표준 5 3 3 3 7 3 2" xfId="29498"/>
    <cellStyle name="표준 5 3 3 3 7 3 3" xfId="37709"/>
    <cellStyle name="표준 5 3 3 3 7 3 4" xfId="45902"/>
    <cellStyle name="표준 5 3 3 3 7 4" xfId="12902"/>
    <cellStyle name="표준 5 3 3 3 7 5" xfId="17142"/>
    <cellStyle name="표준 5 3 3 3 7 6" xfId="21304"/>
    <cellStyle name="표준 5 3 3 3 7 7" xfId="25402"/>
    <cellStyle name="표준 5 3 3 3 7 8" xfId="33613"/>
    <cellStyle name="표준 5 3 3 3 7 9" xfId="41806"/>
    <cellStyle name="표준 5 3 3 3 8" xfId="398"/>
    <cellStyle name="표준 5 3 3 3 8 2" xfId="9302"/>
    <cellStyle name="표준 5 3 3 3 8 2 2" xfId="30010"/>
    <cellStyle name="표준 5 3 3 3 8 2 3" xfId="38221"/>
    <cellStyle name="표준 5 3 3 3 8 2 4" xfId="46414"/>
    <cellStyle name="표준 5 3 3 3 8 3" xfId="13414"/>
    <cellStyle name="표준 5 3 3 3 8 4" xfId="17654"/>
    <cellStyle name="표준 5 3 3 3 8 5" xfId="21816"/>
    <cellStyle name="표준 5 3 3 3 8 6" xfId="25914"/>
    <cellStyle name="표준 5 3 3 3 8 7" xfId="34125"/>
    <cellStyle name="표준 5 3 3 3 8 8" xfId="42318"/>
    <cellStyle name="표준 5 3 3 3 9" xfId="7001"/>
    <cellStyle name="표준 5 3 3 3 9 2" xfId="27962"/>
    <cellStyle name="표준 5 3 3 3 9 3" xfId="36173"/>
    <cellStyle name="표준 5 3 3 3 9 4" xfId="44366"/>
    <cellStyle name="표준 5 3 3 30" xfId="32028"/>
    <cellStyle name="표준 5 3 3 31" xfId="32045"/>
    <cellStyle name="표준 5 3 3 32" xfId="40238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9"/>
    <cellStyle name="표준 5 3 3 4 16" xfId="40302"/>
    <cellStyle name="표준 5 3 3 4 2" xfId="558"/>
    <cellStyle name="표준 5 3 3 4 2 10" xfId="19928"/>
    <cellStyle name="표준 5 3 3 4 2 11" xfId="24026"/>
    <cellStyle name="표준 5 3 3 4 2 12" xfId="32237"/>
    <cellStyle name="표준 5 3 3 4 2 13" xfId="40430"/>
    <cellStyle name="표준 5 3 3 4 2 2" xfId="814"/>
    <cellStyle name="표준 5 3 3 4 2 2 10" xfId="24282"/>
    <cellStyle name="표준 5 3 3 4 2 2 11" xfId="32493"/>
    <cellStyle name="표준 5 3 3 4 2 2 12" xfId="40686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9"/>
    <cellStyle name="표준 5 3 3 4 2 2 2 2 2 4" xfId="47342"/>
    <cellStyle name="표준 5 3 3 4 2 2 2 2 3" xfId="18582"/>
    <cellStyle name="표준 5 3 3 4 2 2 2 2 4" xfId="22744"/>
    <cellStyle name="표준 5 3 3 4 2 2 2 2 5" xfId="26842"/>
    <cellStyle name="표준 5 3 3 4 2 2 2 2 6" xfId="35053"/>
    <cellStyle name="표준 5 3 3 4 2 2 2 2 7" xfId="43246"/>
    <cellStyle name="표준 5 3 3 4 2 2 2 3" xfId="8182"/>
    <cellStyle name="표준 5 3 3 4 2 2 2 3 2" xfId="28890"/>
    <cellStyle name="표준 5 3 3 4 2 2 2 3 3" xfId="37101"/>
    <cellStyle name="표준 5 3 3 4 2 2 2 3 4" xfId="45294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5"/>
    <cellStyle name="표준 5 3 3 4 2 2 2 9" xfId="41198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1"/>
    <cellStyle name="표준 5 3 3 4 2 2 3 2 2 4" xfId="47854"/>
    <cellStyle name="표준 5 3 3 4 2 2 3 2 3" xfId="19094"/>
    <cellStyle name="표준 5 3 3 4 2 2 3 2 4" xfId="23256"/>
    <cellStyle name="표준 5 3 3 4 2 2 3 2 5" xfId="27354"/>
    <cellStyle name="표준 5 3 3 4 2 2 3 2 6" xfId="35565"/>
    <cellStyle name="표준 5 3 3 4 2 2 3 2 7" xfId="43758"/>
    <cellStyle name="표준 5 3 3 4 2 2 3 3" xfId="8694"/>
    <cellStyle name="표준 5 3 3 4 2 2 3 3 2" xfId="29402"/>
    <cellStyle name="표준 5 3 3 4 2 2 3 3 3" xfId="37613"/>
    <cellStyle name="표준 5 3 3 4 2 2 3 3 4" xfId="45806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7"/>
    <cellStyle name="표준 5 3 3 4 2 2 3 9" xfId="41710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3"/>
    <cellStyle name="표준 5 3 3 4 2 2 4 2 2 4" xfId="48366"/>
    <cellStyle name="표준 5 3 3 4 2 2 4 2 3" xfId="19606"/>
    <cellStyle name="표준 5 3 3 4 2 2 4 2 4" xfId="23768"/>
    <cellStyle name="표준 5 3 3 4 2 2 4 2 5" xfId="27866"/>
    <cellStyle name="표준 5 3 3 4 2 2 4 2 6" xfId="36077"/>
    <cellStyle name="표준 5 3 3 4 2 2 4 2 7" xfId="44270"/>
    <cellStyle name="표준 5 3 3 4 2 2 4 3" xfId="9206"/>
    <cellStyle name="표준 5 3 3 4 2 2 4 3 2" xfId="29914"/>
    <cellStyle name="표준 5 3 3 4 2 2 4 3 3" xfId="38125"/>
    <cellStyle name="표준 5 3 3 4 2 2 4 3 4" xfId="46318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9"/>
    <cellStyle name="표준 5 3 3 4 2 2 4 9" xfId="42222"/>
    <cellStyle name="표준 5 3 3 4 2 2 5" xfId="9718"/>
    <cellStyle name="표준 5 3 3 4 2 2 5 2" xfId="13830"/>
    <cellStyle name="표준 5 3 3 4 2 2 5 2 2" xfId="30426"/>
    <cellStyle name="표준 5 3 3 4 2 2 5 2 3" xfId="38637"/>
    <cellStyle name="표준 5 3 3 4 2 2 5 2 4" xfId="46830"/>
    <cellStyle name="표준 5 3 3 4 2 2 5 3" xfId="18070"/>
    <cellStyle name="표준 5 3 3 4 2 2 5 4" xfId="22232"/>
    <cellStyle name="표준 5 3 3 4 2 2 5 5" xfId="26330"/>
    <cellStyle name="표준 5 3 3 4 2 2 5 6" xfId="34541"/>
    <cellStyle name="표준 5 3 3 4 2 2 5 7" xfId="42734"/>
    <cellStyle name="표준 5 3 3 4 2 2 6" xfId="7670"/>
    <cellStyle name="표준 5 3 3 4 2 2 6 2" xfId="28378"/>
    <cellStyle name="표준 5 3 3 4 2 2 6 3" xfId="36589"/>
    <cellStyle name="표준 5 3 3 4 2 2 6 4" xfId="44782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3"/>
    <cellStyle name="표준 5 3 3 4 2 3 2 2 4" xfId="47086"/>
    <cellStyle name="표준 5 3 3 4 2 3 2 3" xfId="18326"/>
    <cellStyle name="표준 5 3 3 4 2 3 2 4" xfId="22488"/>
    <cellStyle name="표준 5 3 3 4 2 3 2 5" xfId="26586"/>
    <cellStyle name="표준 5 3 3 4 2 3 2 6" xfId="34797"/>
    <cellStyle name="표준 5 3 3 4 2 3 2 7" xfId="42990"/>
    <cellStyle name="표준 5 3 3 4 2 3 3" xfId="7926"/>
    <cellStyle name="표준 5 3 3 4 2 3 3 2" xfId="28634"/>
    <cellStyle name="표준 5 3 3 4 2 3 3 3" xfId="36845"/>
    <cellStyle name="표준 5 3 3 4 2 3 3 4" xfId="45038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9"/>
    <cellStyle name="표준 5 3 3 4 2 3 9" xfId="40942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5"/>
    <cellStyle name="표준 5 3 3 4 2 4 2 2 4" xfId="47598"/>
    <cellStyle name="표준 5 3 3 4 2 4 2 3" xfId="18838"/>
    <cellStyle name="표준 5 3 3 4 2 4 2 4" xfId="23000"/>
    <cellStyle name="표준 5 3 3 4 2 4 2 5" xfId="27098"/>
    <cellStyle name="표준 5 3 3 4 2 4 2 6" xfId="35309"/>
    <cellStyle name="표준 5 3 3 4 2 4 2 7" xfId="43502"/>
    <cellStyle name="표준 5 3 3 4 2 4 3" xfId="8438"/>
    <cellStyle name="표준 5 3 3 4 2 4 3 2" xfId="29146"/>
    <cellStyle name="표준 5 3 3 4 2 4 3 3" xfId="37357"/>
    <cellStyle name="표준 5 3 3 4 2 4 3 4" xfId="45550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1"/>
    <cellStyle name="표준 5 3 3 4 2 4 9" xfId="41454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7"/>
    <cellStyle name="표준 5 3 3 4 2 5 2 2 4" xfId="48110"/>
    <cellStyle name="표준 5 3 3 4 2 5 2 3" xfId="19350"/>
    <cellStyle name="표준 5 3 3 4 2 5 2 4" xfId="23512"/>
    <cellStyle name="표준 5 3 3 4 2 5 2 5" xfId="27610"/>
    <cellStyle name="표준 5 3 3 4 2 5 2 6" xfId="35821"/>
    <cellStyle name="표준 5 3 3 4 2 5 2 7" xfId="44014"/>
    <cellStyle name="표준 5 3 3 4 2 5 3" xfId="8950"/>
    <cellStyle name="표준 5 3 3 4 2 5 3 2" xfId="29658"/>
    <cellStyle name="표준 5 3 3 4 2 5 3 3" xfId="37869"/>
    <cellStyle name="표준 5 3 3 4 2 5 3 4" xfId="46062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3"/>
    <cellStyle name="표준 5 3 3 4 2 5 9" xfId="41966"/>
    <cellStyle name="표준 5 3 3 4 2 6" xfId="9462"/>
    <cellStyle name="표준 5 3 3 4 2 6 2" xfId="13574"/>
    <cellStyle name="표준 5 3 3 4 2 6 2 2" xfId="30170"/>
    <cellStyle name="표준 5 3 3 4 2 6 2 3" xfId="38381"/>
    <cellStyle name="표준 5 3 3 4 2 6 2 4" xfId="46574"/>
    <cellStyle name="표준 5 3 3 4 2 6 3" xfId="17814"/>
    <cellStyle name="표준 5 3 3 4 2 6 4" xfId="21976"/>
    <cellStyle name="표준 5 3 3 4 2 6 5" xfId="26074"/>
    <cellStyle name="표준 5 3 3 4 2 6 6" xfId="34285"/>
    <cellStyle name="표준 5 3 3 4 2 6 7" xfId="42478"/>
    <cellStyle name="표준 5 3 3 4 2 7" xfId="7414"/>
    <cellStyle name="표준 5 3 3 4 2 7 2" xfId="28122"/>
    <cellStyle name="표준 5 3 3 4 2 7 3" xfId="36333"/>
    <cellStyle name="표준 5 3 3 4 2 7 4" xfId="44526"/>
    <cellStyle name="표준 5 3 3 4 2 8" xfId="11526"/>
    <cellStyle name="표준 5 3 3 4 2 9" xfId="15766"/>
    <cellStyle name="표준 5 3 3 4 3" xfId="686"/>
    <cellStyle name="표준 5 3 3 4 3 10" xfId="24154"/>
    <cellStyle name="표준 5 3 3 4 3 11" xfId="32365"/>
    <cellStyle name="표준 5 3 3 4 3 12" xfId="40558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1"/>
    <cellStyle name="표준 5 3 3 4 3 2 2 2 4" xfId="47214"/>
    <cellStyle name="표준 5 3 3 4 3 2 2 3" xfId="18454"/>
    <cellStyle name="표준 5 3 3 4 3 2 2 4" xfId="22616"/>
    <cellStyle name="표준 5 3 3 4 3 2 2 5" xfId="26714"/>
    <cellStyle name="표준 5 3 3 4 3 2 2 6" xfId="34925"/>
    <cellStyle name="표준 5 3 3 4 3 2 2 7" xfId="43118"/>
    <cellStyle name="표준 5 3 3 4 3 2 3" xfId="8054"/>
    <cellStyle name="표준 5 3 3 4 3 2 3 2" xfId="28762"/>
    <cellStyle name="표준 5 3 3 4 3 2 3 3" xfId="36973"/>
    <cellStyle name="표준 5 3 3 4 3 2 3 4" xfId="45166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7"/>
    <cellStyle name="표준 5 3 3 4 3 2 9" xfId="41070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3"/>
    <cellStyle name="표준 5 3 3 4 3 3 2 2 4" xfId="47726"/>
    <cellStyle name="표준 5 3 3 4 3 3 2 3" xfId="18966"/>
    <cellStyle name="표준 5 3 3 4 3 3 2 4" xfId="23128"/>
    <cellStyle name="표준 5 3 3 4 3 3 2 5" xfId="27226"/>
    <cellStyle name="표준 5 3 3 4 3 3 2 6" xfId="35437"/>
    <cellStyle name="표준 5 3 3 4 3 3 2 7" xfId="43630"/>
    <cellStyle name="표준 5 3 3 4 3 3 3" xfId="8566"/>
    <cellStyle name="표준 5 3 3 4 3 3 3 2" xfId="29274"/>
    <cellStyle name="표준 5 3 3 4 3 3 3 3" xfId="37485"/>
    <cellStyle name="표준 5 3 3 4 3 3 3 4" xfId="45678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9"/>
    <cellStyle name="표준 5 3 3 4 3 3 9" xfId="41582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5"/>
    <cellStyle name="표준 5 3 3 4 3 4 2 2 4" xfId="48238"/>
    <cellStyle name="표준 5 3 3 4 3 4 2 3" xfId="19478"/>
    <cellStyle name="표준 5 3 3 4 3 4 2 4" xfId="23640"/>
    <cellStyle name="표준 5 3 3 4 3 4 2 5" xfId="27738"/>
    <cellStyle name="표준 5 3 3 4 3 4 2 6" xfId="35949"/>
    <cellStyle name="표준 5 3 3 4 3 4 2 7" xfId="44142"/>
    <cellStyle name="표준 5 3 3 4 3 4 3" xfId="9078"/>
    <cellStyle name="표준 5 3 3 4 3 4 3 2" xfId="29786"/>
    <cellStyle name="표준 5 3 3 4 3 4 3 3" xfId="37997"/>
    <cellStyle name="표준 5 3 3 4 3 4 3 4" xfId="46190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1"/>
    <cellStyle name="표준 5 3 3 4 3 4 9" xfId="42094"/>
    <cellStyle name="표준 5 3 3 4 3 5" xfId="9590"/>
    <cellStyle name="표준 5 3 3 4 3 5 2" xfId="13702"/>
    <cellStyle name="표준 5 3 3 4 3 5 2 2" xfId="30298"/>
    <cellStyle name="표준 5 3 3 4 3 5 2 3" xfId="38509"/>
    <cellStyle name="표준 5 3 3 4 3 5 2 4" xfId="46702"/>
    <cellStyle name="표준 5 3 3 4 3 5 3" xfId="17942"/>
    <cellStyle name="표준 5 3 3 4 3 5 4" xfId="22104"/>
    <cellStyle name="표준 5 3 3 4 3 5 5" xfId="26202"/>
    <cellStyle name="표준 5 3 3 4 3 5 6" xfId="34413"/>
    <cellStyle name="표준 5 3 3 4 3 5 7" xfId="42606"/>
    <cellStyle name="표준 5 3 3 4 3 6" xfId="7542"/>
    <cellStyle name="표준 5 3 3 4 3 6 2" xfId="28250"/>
    <cellStyle name="표준 5 3 3 4 3 6 3" xfId="36461"/>
    <cellStyle name="표준 5 3 3 4 3 6 4" xfId="44654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5"/>
    <cellStyle name="표준 5 3 3 4 4 2 2 4" xfId="46958"/>
    <cellStyle name="표준 5 3 3 4 4 2 3" xfId="18198"/>
    <cellStyle name="표준 5 3 3 4 4 2 4" xfId="22360"/>
    <cellStyle name="표준 5 3 3 4 4 2 5" xfId="26458"/>
    <cellStyle name="표준 5 3 3 4 4 2 6" xfId="34669"/>
    <cellStyle name="표준 5 3 3 4 4 2 7" xfId="42862"/>
    <cellStyle name="표준 5 3 3 4 4 3" xfId="7798"/>
    <cellStyle name="표준 5 3 3 4 4 3 2" xfId="28506"/>
    <cellStyle name="표준 5 3 3 4 4 3 3" xfId="36717"/>
    <cellStyle name="표준 5 3 3 4 4 3 4" xfId="44910"/>
    <cellStyle name="표준 5 3 3 4 4 4" xfId="11910"/>
    <cellStyle name="표준 5 3 3 4 4 5" xfId="16150"/>
    <cellStyle name="표준 5 3 3 4 4 6" xfId="20312"/>
    <cellStyle name="표준 5 3 3 4 4 7" xfId="24410"/>
    <cellStyle name="표준 5 3 3 4 4 8" xfId="32621"/>
    <cellStyle name="표준 5 3 3 4 4 9" xfId="40814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7"/>
    <cellStyle name="표준 5 3 3 4 5 2 2 4" xfId="47470"/>
    <cellStyle name="표준 5 3 3 4 5 2 3" xfId="18710"/>
    <cellStyle name="표준 5 3 3 4 5 2 4" xfId="22872"/>
    <cellStyle name="표준 5 3 3 4 5 2 5" xfId="26970"/>
    <cellStyle name="표준 5 3 3 4 5 2 6" xfId="35181"/>
    <cellStyle name="표준 5 3 3 4 5 2 7" xfId="43374"/>
    <cellStyle name="표준 5 3 3 4 5 3" xfId="8310"/>
    <cellStyle name="표준 5 3 3 4 5 3 2" xfId="29018"/>
    <cellStyle name="표준 5 3 3 4 5 3 3" xfId="37229"/>
    <cellStyle name="표준 5 3 3 4 5 3 4" xfId="45422"/>
    <cellStyle name="표준 5 3 3 4 5 4" xfId="12422"/>
    <cellStyle name="표준 5 3 3 4 5 5" xfId="16662"/>
    <cellStyle name="표준 5 3 3 4 5 6" xfId="20824"/>
    <cellStyle name="표준 5 3 3 4 5 7" xfId="24922"/>
    <cellStyle name="표준 5 3 3 4 5 8" xfId="33133"/>
    <cellStyle name="표준 5 3 3 4 5 9" xfId="41326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9"/>
    <cellStyle name="표준 5 3 3 4 6 2 2 4" xfId="47982"/>
    <cellStyle name="표준 5 3 3 4 6 2 3" xfId="19222"/>
    <cellStyle name="표준 5 3 3 4 6 2 4" xfId="23384"/>
    <cellStyle name="표준 5 3 3 4 6 2 5" xfId="27482"/>
    <cellStyle name="표준 5 3 3 4 6 2 6" xfId="35693"/>
    <cellStyle name="표준 5 3 3 4 6 2 7" xfId="43886"/>
    <cellStyle name="표준 5 3 3 4 6 3" xfId="8822"/>
    <cellStyle name="표준 5 3 3 4 6 3 2" xfId="29530"/>
    <cellStyle name="표준 5 3 3 4 6 3 3" xfId="37741"/>
    <cellStyle name="표준 5 3 3 4 6 3 4" xfId="45934"/>
    <cellStyle name="표준 5 3 3 4 6 4" xfId="12934"/>
    <cellStyle name="표준 5 3 3 4 6 5" xfId="17174"/>
    <cellStyle name="표준 5 3 3 4 6 6" xfId="21336"/>
    <cellStyle name="표준 5 3 3 4 6 7" xfId="25434"/>
    <cellStyle name="표준 5 3 3 4 6 8" xfId="33645"/>
    <cellStyle name="표준 5 3 3 4 6 9" xfId="41838"/>
    <cellStyle name="표준 5 3 3 4 7" xfId="7027"/>
    <cellStyle name="표준 5 3 3 4 7 2" xfId="9334"/>
    <cellStyle name="표준 5 3 3 4 7 2 2" xfId="30042"/>
    <cellStyle name="표준 5 3 3 4 7 2 3" xfId="38253"/>
    <cellStyle name="표준 5 3 3 4 7 2 4" xfId="46446"/>
    <cellStyle name="표준 5 3 3 4 7 3" xfId="13446"/>
    <cellStyle name="표준 5 3 3 4 7 4" xfId="17686"/>
    <cellStyle name="표준 5 3 3 4 7 5" xfId="21848"/>
    <cellStyle name="표준 5 3 3 4 7 6" xfId="25946"/>
    <cellStyle name="표준 5 3 3 4 7 7" xfId="34157"/>
    <cellStyle name="표준 5 3 3 4 7 8" xfId="42350"/>
    <cellStyle name="표준 5 3 3 4 8" xfId="7153"/>
    <cellStyle name="표준 5 3 3 4 8 2" xfId="27994"/>
    <cellStyle name="표준 5 3 3 4 8 3" xfId="36205"/>
    <cellStyle name="표준 5 3 3 4 8 4" xfId="44398"/>
    <cellStyle name="표준 5 3 3 4 9" xfId="7286"/>
    <cellStyle name="표준 5 3 3 5" xfId="494"/>
    <cellStyle name="표준 5 3 3 5 10" xfId="19864"/>
    <cellStyle name="표준 5 3 3 5 11" xfId="23962"/>
    <cellStyle name="표준 5 3 3 5 12" xfId="32173"/>
    <cellStyle name="표준 5 3 3 5 13" xfId="40366"/>
    <cellStyle name="표준 5 3 3 5 2" xfId="750"/>
    <cellStyle name="표준 5 3 3 5 2 10" xfId="24218"/>
    <cellStyle name="표준 5 3 3 5 2 11" xfId="32429"/>
    <cellStyle name="표준 5 3 3 5 2 12" xfId="40622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5"/>
    <cellStyle name="표준 5 3 3 5 2 2 2 2 4" xfId="47278"/>
    <cellStyle name="표준 5 3 3 5 2 2 2 3" xfId="18518"/>
    <cellStyle name="표준 5 3 3 5 2 2 2 4" xfId="22680"/>
    <cellStyle name="표준 5 3 3 5 2 2 2 5" xfId="26778"/>
    <cellStyle name="표준 5 3 3 5 2 2 2 6" xfId="34989"/>
    <cellStyle name="표준 5 3 3 5 2 2 2 7" xfId="43182"/>
    <cellStyle name="표준 5 3 3 5 2 2 3" xfId="8118"/>
    <cellStyle name="표준 5 3 3 5 2 2 3 2" xfId="28826"/>
    <cellStyle name="표준 5 3 3 5 2 2 3 3" xfId="37037"/>
    <cellStyle name="표준 5 3 3 5 2 2 3 4" xfId="45230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1"/>
    <cellStyle name="표준 5 3 3 5 2 2 9" xfId="41134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7"/>
    <cellStyle name="표준 5 3 3 5 2 3 2 2 4" xfId="47790"/>
    <cellStyle name="표준 5 3 3 5 2 3 2 3" xfId="19030"/>
    <cellStyle name="표준 5 3 3 5 2 3 2 4" xfId="23192"/>
    <cellStyle name="표준 5 3 3 5 2 3 2 5" xfId="27290"/>
    <cellStyle name="표준 5 3 3 5 2 3 2 6" xfId="35501"/>
    <cellStyle name="표준 5 3 3 5 2 3 2 7" xfId="43694"/>
    <cellStyle name="표준 5 3 3 5 2 3 3" xfId="8630"/>
    <cellStyle name="표준 5 3 3 5 2 3 3 2" xfId="29338"/>
    <cellStyle name="표준 5 3 3 5 2 3 3 3" xfId="37549"/>
    <cellStyle name="표준 5 3 3 5 2 3 3 4" xfId="45742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3"/>
    <cellStyle name="표준 5 3 3 5 2 3 9" xfId="41646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9"/>
    <cellStyle name="표준 5 3 3 5 2 4 2 2 4" xfId="48302"/>
    <cellStyle name="표준 5 3 3 5 2 4 2 3" xfId="19542"/>
    <cellStyle name="표준 5 3 3 5 2 4 2 4" xfId="23704"/>
    <cellStyle name="표준 5 3 3 5 2 4 2 5" xfId="27802"/>
    <cellStyle name="표준 5 3 3 5 2 4 2 6" xfId="36013"/>
    <cellStyle name="표준 5 3 3 5 2 4 2 7" xfId="44206"/>
    <cellStyle name="표준 5 3 3 5 2 4 3" xfId="9142"/>
    <cellStyle name="표준 5 3 3 5 2 4 3 2" xfId="29850"/>
    <cellStyle name="표준 5 3 3 5 2 4 3 3" xfId="38061"/>
    <cellStyle name="표준 5 3 3 5 2 4 3 4" xfId="46254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5"/>
    <cellStyle name="표준 5 3 3 5 2 4 9" xfId="42158"/>
    <cellStyle name="표준 5 3 3 5 2 5" xfId="9654"/>
    <cellStyle name="표준 5 3 3 5 2 5 2" xfId="13766"/>
    <cellStyle name="표준 5 3 3 5 2 5 2 2" xfId="30362"/>
    <cellStyle name="표준 5 3 3 5 2 5 2 3" xfId="38573"/>
    <cellStyle name="표준 5 3 3 5 2 5 2 4" xfId="46766"/>
    <cellStyle name="표준 5 3 3 5 2 5 3" xfId="18006"/>
    <cellStyle name="표준 5 3 3 5 2 5 4" xfId="22168"/>
    <cellStyle name="표준 5 3 3 5 2 5 5" xfId="26266"/>
    <cellStyle name="표준 5 3 3 5 2 5 6" xfId="34477"/>
    <cellStyle name="표준 5 3 3 5 2 5 7" xfId="42670"/>
    <cellStyle name="표준 5 3 3 5 2 6" xfId="7606"/>
    <cellStyle name="표준 5 3 3 5 2 6 2" xfId="28314"/>
    <cellStyle name="표준 5 3 3 5 2 6 3" xfId="36525"/>
    <cellStyle name="표준 5 3 3 5 2 6 4" xfId="44718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9"/>
    <cellStyle name="표준 5 3 3 5 3 2 2 4" xfId="47022"/>
    <cellStyle name="표준 5 3 3 5 3 2 3" xfId="18262"/>
    <cellStyle name="표준 5 3 3 5 3 2 4" xfId="22424"/>
    <cellStyle name="표준 5 3 3 5 3 2 5" xfId="26522"/>
    <cellStyle name="표준 5 3 3 5 3 2 6" xfId="34733"/>
    <cellStyle name="표준 5 3 3 5 3 2 7" xfId="42926"/>
    <cellStyle name="표준 5 3 3 5 3 3" xfId="7862"/>
    <cellStyle name="표준 5 3 3 5 3 3 2" xfId="28570"/>
    <cellStyle name="표준 5 3 3 5 3 3 3" xfId="36781"/>
    <cellStyle name="표준 5 3 3 5 3 3 4" xfId="44974"/>
    <cellStyle name="표준 5 3 3 5 3 4" xfId="11974"/>
    <cellStyle name="표준 5 3 3 5 3 5" xfId="16214"/>
    <cellStyle name="표준 5 3 3 5 3 6" xfId="20376"/>
    <cellStyle name="표준 5 3 3 5 3 7" xfId="24474"/>
    <cellStyle name="표준 5 3 3 5 3 8" xfId="32685"/>
    <cellStyle name="표준 5 3 3 5 3 9" xfId="40878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1"/>
    <cellStyle name="표준 5 3 3 5 4 2 2 4" xfId="47534"/>
    <cellStyle name="표준 5 3 3 5 4 2 3" xfId="18774"/>
    <cellStyle name="표준 5 3 3 5 4 2 4" xfId="22936"/>
    <cellStyle name="표준 5 3 3 5 4 2 5" xfId="27034"/>
    <cellStyle name="표준 5 3 3 5 4 2 6" xfId="35245"/>
    <cellStyle name="표준 5 3 3 5 4 2 7" xfId="43438"/>
    <cellStyle name="표준 5 3 3 5 4 3" xfId="8374"/>
    <cellStyle name="표준 5 3 3 5 4 3 2" xfId="29082"/>
    <cellStyle name="표준 5 3 3 5 4 3 3" xfId="37293"/>
    <cellStyle name="표준 5 3 3 5 4 3 4" xfId="45486"/>
    <cellStyle name="표준 5 3 3 5 4 4" xfId="12486"/>
    <cellStyle name="표준 5 3 3 5 4 5" xfId="16726"/>
    <cellStyle name="표준 5 3 3 5 4 6" xfId="20888"/>
    <cellStyle name="표준 5 3 3 5 4 7" xfId="24986"/>
    <cellStyle name="표준 5 3 3 5 4 8" xfId="33197"/>
    <cellStyle name="표준 5 3 3 5 4 9" xfId="41390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3"/>
    <cellStyle name="표준 5 3 3 5 5 2 2 4" xfId="48046"/>
    <cellStyle name="표준 5 3 3 5 5 2 3" xfId="19286"/>
    <cellStyle name="표준 5 3 3 5 5 2 4" xfId="23448"/>
    <cellStyle name="표준 5 3 3 5 5 2 5" xfId="27546"/>
    <cellStyle name="표준 5 3 3 5 5 2 6" xfId="35757"/>
    <cellStyle name="표준 5 3 3 5 5 2 7" xfId="43950"/>
    <cellStyle name="표준 5 3 3 5 5 3" xfId="8886"/>
    <cellStyle name="표준 5 3 3 5 5 3 2" xfId="29594"/>
    <cellStyle name="표준 5 3 3 5 5 3 3" xfId="37805"/>
    <cellStyle name="표준 5 3 3 5 5 3 4" xfId="45998"/>
    <cellStyle name="표준 5 3 3 5 5 4" xfId="12998"/>
    <cellStyle name="표준 5 3 3 5 5 5" xfId="17238"/>
    <cellStyle name="표준 5 3 3 5 5 6" xfId="21400"/>
    <cellStyle name="표준 5 3 3 5 5 7" xfId="25498"/>
    <cellStyle name="표준 5 3 3 5 5 8" xfId="33709"/>
    <cellStyle name="표준 5 3 3 5 5 9" xfId="41902"/>
    <cellStyle name="표준 5 3 3 5 6" xfId="9398"/>
    <cellStyle name="표준 5 3 3 5 6 2" xfId="13510"/>
    <cellStyle name="표준 5 3 3 5 6 2 2" xfId="30106"/>
    <cellStyle name="표준 5 3 3 5 6 2 3" xfId="38317"/>
    <cellStyle name="표준 5 3 3 5 6 2 4" xfId="46510"/>
    <cellStyle name="표준 5 3 3 5 6 3" xfId="17750"/>
    <cellStyle name="표준 5 3 3 5 6 4" xfId="21912"/>
    <cellStyle name="표준 5 3 3 5 6 5" xfId="26010"/>
    <cellStyle name="표준 5 3 3 5 6 6" xfId="34221"/>
    <cellStyle name="표준 5 3 3 5 6 7" xfId="42414"/>
    <cellStyle name="표준 5 3 3 5 7" xfId="7350"/>
    <cellStyle name="표준 5 3 3 5 7 2" xfId="28058"/>
    <cellStyle name="표준 5 3 3 5 7 3" xfId="36269"/>
    <cellStyle name="표준 5 3 3 5 7 4" xfId="44462"/>
    <cellStyle name="표준 5 3 3 5 8" xfId="11462"/>
    <cellStyle name="표준 5 3 3 5 9" xfId="15702"/>
    <cellStyle name="표준 5 3 3 6" xfId="622"/>
    <cellStyle name="표준 5 3 3 6 10" xfId="24090"/>
    <cellStyle name="표준 5 3 3 6 11" xfId="32301"/>
    <cellStyle name="표준 5 3 3 6 12" xfId="40494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7"/>
    <cellStyle name="표준 5 3 3 6 2 2 2 4" xfId="47150"/>
    <cellStyle name="표준 5 3 3 6 2 2 3" xfId="18390"/>
    <cellStyle name="표준 5 3 3 6 2 2 4" xfId="22552"/>
    <cellStyle name="표준 5 3 3 6 2 2 5" xfId="26650"/>
    <cellStyle name="표준 5 3 3 6 2 2 6" xfId="34861"/>
    <cellStyle name="표준 5 3 3 6 2 2 7" xfId="43054"/>
    <cellStyle name="표준 5 3 3 6 2 3" xfId="7990"/>
    <cellStyle name="표준 5 3 3 6 2 3 2" xfId="28698"/>
    <cellStyle name="표준 5 3 3 6 2 3 3" xfId="36909"/>
    <cellStyle name="표준 5 3 3 6 2 3 4" xfId="45102"/>
    <cellStyle name="표준 5 3 3 6 2 4" xfId="12102"/>
    <cellStyle name="표준 5 3 3 6 2 5" xfId="16342"/>
    <cellStyle name="표준 5 3 3 6 2 6" xfId="20504"/>
    <cellStyle name="표준 5 3 3 6 2 7" xfId="24602"/>
    <cellStyle name="표준 5 3 3 6 2 8" xfId="32813"/>
    <cellStyle name="표준 5 3 3 6 2 9" xfId="41006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9"/>
    <cellStyle name="표준 5 3 3 6 3 2 2 4" xfId="47662"/>
    <cellStyle name="표준 5 3 3 6 3 2 3" xfId="18902"/>
    <cellStyle name="표준 5 3 3 6 3 2 4" xfId="23064"/>
    <cellStyle name="표준 5 3 3 6 3 2 5" xfId="27162"/>
    <cellStyle name="표준 5 3 3 6 3 2 6" xfId="35373"/>
    <cellStyle name="표준 5 3 3 6 3 2 7" xfId="43566"/>
    <cellStyle name="표준 5 3 3 6 3 3" xfId="8502"/>
    <cellStyle name="표준 5 3 3 6 3 3 2" xfId="29210"/>
    <cellStyle name="표준 5 3 3 6 3 3 3" xfId="37421"/>
    <cellStyle name="표준 5 3 3 6 3 3 4" xfId="45614"/>
    <cellStyle name="표준 5 3 3 6 3 4" xfId="12614"/>
    <cellStyle name="표준 5 3 3 6 3 5" xfId="16854"/>
    <cellStyle name="표준 5 3 3 6 3 6" xfId="21016"/>
    <cellStyle name="표준 5 3 3 6 3 7" xfId="25114"/>
    <cellStyle name="표준 5 3 3 6 3 8" xfId="33325"/>
    <cellStyle name="표준 5 3 3 6 3 9" xfId="41518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1"/>
    <cellStyle name="표준 5 3 3 6 4 2 2 4" xfId="48174"/>
    <cellStyle name="표준 5 3 3 6 4 2 3" xfId="19414"/>
    <cellStyle name="표준 5 3 3 6 4 2 4" xfId="23576"/>
    <cellStyle name="표준 5 3 3 6 4 2 5" xfId="27674"/>
    <cellStyle name="표준 5 3 3 6 4 2 6" xfId="35885"/>
    <cellStyle name="표준 5 3 3 6 4 2 7" xfId="44078"/>
    <cellStyle name="표준 5 3 3 6 4 3" xfId="9014"/>
    <cellStyle name="표준 5 3 3 6 4 3 2" xfId="29722"/>
    <cellStyle name="표준 5 3 3 6 4 3 3" xfId="37933"/>
    <cellStyle name="표준 5 3 3 6 4 3 4" xfId="46126"/>
    <cellStyle name="표준 5 3 3 6 4 4" xfId="13126"/>
    <cellStyle name="표준 5 3 3 6 4 5" xfId="17366"/>
    <cellStyle name="표준 5 3 3 6 4 6" xfId="21528"/>
    <cellStyle name="표준 5 3 3 6 4 7" xfId="25626"/>
    <cellStyle name="표준 5 3 3 6 4 8" xfId="33837"/>
    <cellStyle name="표준 5 3 3 6 4 9" xfId="42030"/>
    <cellStyle name="표준 5 3 3 6 5" xfId="9526"/>
    <cellStyle name="표준 5 3 3 6 5 2" xfId="13638"/>
    <cellStyle name="표준 5 3 3 6 5 2 2" xfId="30234"/>
    <cellStyle name="표준 5 3 3 6 5 2 3" xfId="38445"/>
    <cellStyle name="표준 5 3 3 6 5 2 4" xfId="46638"/>
    <cellStyle name="표준 5 3 3 6 5 3" xfId="17878"/>
    <cellStyle name="표준 5 3 3 6 5 4" xfId="22040"/>
    <cellStyle name="표준 5 3 3 6 5 5" xfId="26138"/>
    <cellStyle name="표준 5 3 3 6 5 6" xfId="34349"/>
    <cellStyle name="표준 5 3 3 6 5 7" xfId="42542"/>
    <cellStyle name="표준 5 3 3 6 6" xfId="7478"/>
    <cellStyle name="표준 5 3 3 6 6 2" xfId="28186"/>
    <cellStyle name="표준 5 3 3 6 6 3" xfId="36397"/>
    <cellStyle name="표준 5 3 3 6 6 4" xfId="44590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1"/>
    <cellStyle name="표준 5 3 3 7 2 2 4" xfId="46894"/>
    <cellStyle name="표준 5 3 3 7 2 3" xfId="18134"/>
    <cellStyle name="표준 5 3 3 7 2 4" xfId="22296"/>
    <cellStyle name="표준 5 3 3 7 2 5" xfId="26394"/>
    <cellStyle name="표준 5 3 3 7 2 6" xfId="34605"/>
    <cellStyle name="표준 5 3 3 7 2 7" xfId="42798"/>
    <cellStyle name="표준 5 3 3 7 3" xfId="7734"/>
    <cellStyle name="표준 5 3 3 7 3 2" xfId="28442"/>
    <cellStyle name="표준 5 3 3 7 3 3" xfId="36653"/>
    <cellStyle name="표준 5 3 3 7 3 4" xfId="44846"/>
    <cellStyle name="표준 5 3 3 7 4" xfId="11846"/>
    <cellStyle name="표준 5 3 3 7 5" xfId="16086"/>
    <cellStyle name="표준 5 3 3 7 6" xfId="20248"/>
    <cellStyle name="표준 5 3 3 7 7" xfId="24346"/>
    <cellStyle name="표준 5 3 3 7 8" xfId="32557"/>
    <cellStyle name="표준 5 3 3 7 9" xfId="40750"/>
    <cellStyle name="표준 5 3 3 8" xfId="1390"/>
    <cellStyle name="표준 5 3 3 8 2" xfId="10294"/>
    <cellStyle name="표준 5 3 3 8 2 2" xfId="14406"/>
    <cellStyle name="표준 5 3 3 8 2 2 2" xfId="31002"/>
    <cellStyle name="표준 5 3 3 8 2 2 3" xfId="39213"/>
    <cellStyle name="표준 5 3 3 8 2 2 4" xfId="47406"/>
    <cellStyle name="표준 5 3 3 8 2 3" xfId="18646"/>
    <cellStyle name="표준 5 3 3 8 2 4" xfId="22808"/>
    <cellStyle name="표준 5 3 3 8 2 5" xfId="26906"/>
    <cellStyle name="표준 5 3 3 8 2 6" xfId="35117"/>
    <cellStyle name="표준 5 3 3 8 2 7" xfId="43310"/>
    <cellStyle name="표준 5 3 3 8 3" xfId="8246"/>
    <cellStyle name="표준 5 3 3 8 3 2" xfId="28954"/>
    <cellStyle name="표준 5 3 3 8 3 3" xfId="37165"/>
    <cellStyle name="표준 5 3 3 8 3 4" xfId="45358"/>
    <cellStyle name="표준 5 3 3 8 4" xfId="12358"/>
    <cellStyle name="표준 5 3 3 8 5" xfId="16598"/>
    <cellStyle name="표준 5 3 3 8 6" xfId="20760"/>
    <cellStyle name="표준 5 3 3 8 7" xfId="24858"/>
    <cellStyle name="표준 5 3 3 8 8" xfId="33069"/>
    <cellStyle name="표준 5 3 3 8 9" xfId="41262"/>
    <cellStyle name="표준 5 3 3 9" xfId="1902"/>
    <cellStyle name="표준 5 3 3 9 2" xfId="10806"/>
    <cellStyle name="표준 5 3 3 9 2 2" xfId="14918"/>
    <cellStyle name="표준 5 3 3 9 2 2 2" xfId="31514"/>
    <cellStyle name="표준 5 3 3 9 2 2 3" xfId="39725"/>
    <cellStyle name="표준 5 3 3 9 2 2 4" xfId="47918"/>
    <cellStyle name="표준 5 3 3 9 2 3" xfId="19158"/>
    <cellStyle name="표준 5 3 3 9 2 4" xfId="23320"/>
    <cellStyle name="표준 5 3 3 9 2 5" xfId="27418"/>
    <cellStyle name="표준 5 3 3 9 2 6" xfId="35629"/>
    <cellStyle name="표준 5 3 3 9 2 7" xfId="43822"/>
    <cellStyle name="표준 5 3 3 9 3" xfId="8758"/>
    <cellStyle name="표준 5 3 3 9 3 2" xfId="29466"/>
    <cellStyle name="표준 5 3 3 9 3 3" xfId="37677"/>
    <cellStyle name="표준 5 3 3 9 3 4" xfId="45870"/>
    <cellStyle name="표준 5 3 3 9 4" xfId="12870"/>
    <cellStyle name="표준 5 3 3 9 5" xfId="17110"/>
    <cellStyle name="표준 5 3 3 9 6" xfId="21272"/>
    <cellStyle name="표준 5 3 3 9 7" xfId="25370"/>
    <cellStyle name="표준 5 3 3 9 8" xfId="33581"/>
    <cellStyle name="표준 5 3 3 9 9" xfId="41774"/>
    <cellStyle name="표준 5 3 30" xfId="19710"/>
    <cellStyle name="표준 5 3 31" xfId="19737"/>
    <cellStyle name="표준 5 3 32" xfId="23826"/>
    <cellStyle name="표준 5 3 33" xfId="32020"/>
    <cellStyle name="표준 5 3 34" xfId="32037"/>
    <cellStyle name="표준 5 3 35" xfId="40230"/>
    <cellStyle name="표준 5 3 4" xfId="129"/>
    <cellStyle name="표준 5 3 4 10" xfId="7193"/>
    <cellStyle name="표준 5 3 4 10 2" xfId="27938"/>
    <cellStyle name="표준 5 3 4 10 3" xfId="36149"/>
    <cellStyle name="표준 5 3 4 10 4" xfId="44342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3"/>
    <cellStyle name="표준 5 3 4 18" xfId="40246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5"/>
    <cellStyle name="표준 5 3 4 2 17" xfId="40278"/>
    <cellStyle name="표준 5 3 4 2 2" xfId="470"/>
    <cellStyle name="표준 5 3 4 2 2 10" xfId="15678"/>
    <cellStyle name="표준 5 3 4 2 2 11" xfId="19840"/>
    <cellStyle name="표준 5 3 4 2 2 12" xfId="23938"/>
    <cellStyle name="표준 5 3 4 2 2 13" xfId="32149"/>
    <cellStyle name="표준 5 3 4 2 2 14" xfId="40342"/>
    <cellStyle name="표준 5 3 4 2 2 2" xfId="598"/>
    <cellStyle name="표준 5 3 4 2 2 2 10" xfId="19968"/>
    <cellStyle name="표준 5 3 4 2 2 2 11" xfId="24066"/>
    <cellStyle name="표준 5 3 4 2 2 2 12" xfId="32277"/>
    <cellStyle name="표준 5 3 4 2 2 2 13" xfId="40470"/>
    <cellStyle name="표준 5 3 4 2 2 2 2" xfId="854"/>
    <cellStyle name="표준 5 3 4 2 2 2 2 10" xfId="24322"/>
    <cellStyle name="표준 5 3 4 2 2 2 2 11" xfId="32533"/>
    <cellStyle name="표준 5 3 4 2 2 2 2 12" xfId="40726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9"/>
    <cellStyle name="표준 5 3 4 2 2 2 2 2 2 2 4" xfId="47382"/>
    <cellStyle name="표준 5 3 4 2 2 2 2 2 2 3" xfId="18622"/>
    <cellStyle name="표준 5 3 4 2 2 2 2 2 2 4" xfId="22784"/>
    <cellStyle name="표준 5 3 4 2 2 2 2 2 2 5" xfId="26882"/>
    <cellStyle name="표준 5 3 4 2 2 2 2 2 2 6" xfId="35093"/>
    <cellStyle name="표준 5 3 4 2 2 2 2 2 2 7" xfId="43286"/>
    <cellStyle name="표준 5 3 4 2 2 2 2 2 3" xfId="8222"/>
    <cellStyle name="표준 5 3 4 2 2 2 2 2 3 2" xfId="28930"/>
    <cellStyle name="표준 5 3 4 2 2 2 2 2 3 3" xfId="37141"/>
    <cellStyle name="표준 5 3 4 2 2 2 2 2 3 4" xfId="45334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5"/>
    <cellStyle name="표준 5 3 4 2 2 2 2 2 9" xfId="41238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1"/>
    <cellStyle name="표준 5 3 4 2 2 2 2 3 2 2 4" xfId="47894"/>
    <cellStyle name="표준 5 3 4 2 2 2 2 3 2 3" xfId="19134"/>
    <cellStyle name="표준 5 3 4 2 2 2 2 3 2 4" xfId="23296"/>
    <cellStyle name="표준 5 3 4 2 2 2 2 3 2 5" xfId="27394"/>
    <cellStyle name="표준 5 3 4 2 2 2 2 3 2 6" xfId="35605"/>
    <cellStyle name="표준 5 3 4 2 2 2 2 3 2 7" xfId="43798"/>
    <cellStyle name="표준 5 3 4 2 2 2 2 3 3" xfId="8734"/>
    <cellStyle name="표준 5 3 4 2 2 2 2 3 3 2" xfId="29442"/>
    <cellStyle name="표준 5 3 4 2 2 2 2 3 3 3" xfId="37653"/>
    <cellStyle name="표준 5 3 4 2 2 2 2 3 3 4" xfId="45846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7"/>
    <cellStyle name="표준 5 3 4 2 2 2 2 3 9" xfId="41750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3"/>
    <cellStyle name="표준 5 3 4 2 2 2 2 4 2 2 4" xfId="48406"/>
    <cellStyle name="표준 5 3 4 2 2 2 2 4 2 3" xfId="19646"/>
    <cellStyle name="표준 5 3 4 2 2 2 2 4 2 4" xfId="23808"/>
    <cellStyle name="표준 5 3 4 2 2 2 2 4 2 5" xfId="27906"/>
    <cellStyle name="표준 5 3 4 2 2 2 2 4 2 6" xfId="36117"/>
    <cellStyle name="표준 5 3 4 2 2 2 2 4 2 7" xfId="44310"/>
    <cellStyle name="표준 5 3 4 2 2 2 2 4 3" xfId="9246"/>
    <cellStyle name="표준 5 3 4 2 2 2 2 4 3 2" xfId="29954"/>
    <cellStyle name="표준 5 3 4 2 2 2 2 4 3 3" xfId="38165"/>
    <cellStyle name="표준 5 3 4 2 2 2 2 4 3 4" xfId="46358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9"/>
    <cellStyle name="표준 5 3 4 2 2 2 2 4 9" xfId="42262"/>
    <cellStyle name="표준 5 3 4 2 2 2 2 5" xfId="9758"/>
    <cellStyle name="표준 5 3 4 2 2 2 2 5 2" xfId="13870"/>
    <cellStyle name="표준 5 3 4 2 2 2 2 5 2 2" xfId="30466"/>
    <cellStyle name="표준 5 3 4 2 2 2 2 5 2 3" xfId="38677"/>
    <cellStyle name="표준 5 3 4 2 2 2 2 5 2 4" xfId="46870"/>
    <cellStyle name="표준 5 3 4 2 2 2 2 5 3" xfId="18110"/>
    <cellStyle name="표준 5 3 4 2 2 2 2 5 4" xfId="22272"/>
    <cellStyle name="표준 5 3 4 2 2 2 2 5 5" xfId="26370"/>
    <cellStyle name="표준 5 3 4 2 2 2 2 5 6" xfId="34581"/>
    <cellStyle name="표준 5 3 4 2 2 2 2 5 7" xfId="42774"/>
    <cellStyle name="표준 5 3 4 2 2 2 2 6" xfId="7710"/>
    <cellStyle name="표준 5 3 4 2 2 2 2 6 2" xfId="28418"/>
    <cellStyle name="표준 5 3 4 2 2 2 2 6 3" xfId="36629"/>
    <cellStyle name="표준 5 3 4 2 2 2 2 6 4" xfId="44822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3"/>
    <cellStyle name="표준 5 3 4 2 2 2 3 2 2 4" xfId="47126"/>
    <cellStyle name="표준 5 3 4 2 2 2 3 2 3" xfId="18366"/>
    <cellStyle name="표준 5 3 4 2 2 2 3 2 4" xfId="22528"/>
    <cellStyle name="표준 5 3 4 2 2 2 3 2 5" xfId="26626"/>
    <cellStyle name="표준 5 3 4 2 2 2 3 2 6" xfId="34837"/>
    <cellStyle name="표준 5 3 4 2 2 2 3 2 7" xfId="43030"/>
    <cellStyle name="표준 5 3 4 2 2 2 3 3" xfId="7966"/>
    <cellStyle name="표준 5 3 4 2 2 2 3 3 2" xfId="28674"/>
    <cellStyle name="표준 5 3 4 2 2 2 3 3 3" xfId="36885"/>
    <cellStyle name="표준 5 3 4 2 2 2 3 3 4" xfId="45078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9"/>
    <cellStyle name="표준 5 3 4 2 2 2 3 9" xfId="40982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5"/>
    <cellStyle name="표준 5 3 4 2 2 2 4 2 2 4" xfId="47638"/>
    <cellStyle name="표준 5 3 4 2 2 2 4 2 3" xfId="18878"/>
    <cellStyle name="표준 5 3 4 2 2 2 4 2 4" xfId="23040"/>
    <cellStyle name="표준 5 3 4 2 2 2 4 2 5" xfId="27138"/>
    <cellStyle name="표준 5 3 4 2 2 2 4 2 6" xfId="35349"/>
    <cellStyle name="표준 5 3 4 2 2 2 4 2 7" xfId="43542"/>
    <cellStyle name="표준 5 3 4 2 2 2 4 3" xfId="8478"/>
    <cellStyle name="표준 5 3 4 2 2 2 4 3 2" xfId="29186"/>
    <cellStyle name="표준 5 3 4 2 2 2 4 3 3" xfId="37397"/>
    <cellStyle name="표준 5 3 4 2 2 2 4 3 4" xfId="45590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1"/>
    <cellStyle name="표준 5 3 4 2 2 2 4 9" xfId="41494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7"/>
    <cellStyle name="표준 5 3 4 2 2 2 5 2 2 4" xfId="48150"/>
    <cellStyle name="표준 5 3 4 2 2 2 5 2 3" xfId="19390"/>
    <cellStyle name="표준 5 3 4 2 2 2 5 2 4" xfId="23552"/>
    <cellStyle name="표준 5 3 4 2 2 2 5 2 5" xfId="27650"/>
    <cellStyle name="표준 5 3 4 2 2 2 5 2 6" xfId="35861"/>
    <cellStyle name="표준 5 3 4 2 2 2 5 2 7" xfId="44054"/>
    <cellStyle name="표준 5 3 4 2 2 2 5 3" xfId="8990"/>
    <cellStyle name="표준 5 3 4 2 2 2 5 3 2" xfId="29698"/>
    <cellStyle name="표준 5 3 4 2 2 2 5 3 3" xfId="37909"/>
    <cellStyle name="표준 5 3 4 2 2 2 5 3 4" xfId="46102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3"/>
    <cellStyle name="표준 5 3 4 2 2 2 5 9" xfId="42006"/>
    <cellStyle name="표준 5 3 4 2 2 2 6" xfId="9502"/>
    <cellStyle name="표준 5 3 4 2 2 2 6 2" xfId="13614"/>
    <cellStyle name="표준 5 3 4 2 2 2 6 2 2" xfId="30210"/>
    <cellStyle name="표준 5 3 4 2 2 2 6 2 3" xfId="38421"/>
    <cellStyle name="표준 5 3 4 2 2 2 6 2 4" xfId="46614"/>
    <cellStyle name="표준 5 3 4 2 2 2 6 3" xfId="17854"/>
    <cellStyle name="표준 5 3 4 2 2 2 6 4" xfId="22016"/>
    <cellStyle name="표준 5 3 4 2 2 2 6 5" xfId="26114"/>
    <cellStyle name="표준 5 3 4 2 2 2 6 6" xfId="34325"/>
    <cellStyle name="표준 5 3 4 2 2 2 6 7" xfId="42518"/>
    <cellStyle name="표준 5 3 4 2 2 2 7" xfId="7454"/>
    <cellStyle name="표준 5 3 4 2 2 2 7 2" xfId="28162"/>
    <cellStyle name="표준 5 3 4 2 2 2 7 3" xfId="36373"/>
    <cellStyle name="표준 5 3 4 2 2 2 7 4" xfId="44566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5"/>
    <cellStyle name="표준 5 3 4 2 2 3 12" xfId="40598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1"/>
    <cellStyle name="표준 5 3 4 2 2 3 2 2 2 4" xfId="47254"/>
    <cellStyle name="표준 5 3 4 2 2 3 2 2 3" xfId="18494"/>
    <cellStyle name="표준 5 3 4 2 2 3 2 2 4" xfId="22656"/>
    <cellStyle name="표준 5 3 4 2 2 3 2 2 5" xfId="26754"/>
    <cellStyle name="표준 5 3 4 2 2 3 2 2 6" xfId="34965"/>
    <cellStyle name="표준 5 3 4 2 2 3 2 2 7" xfId="43158"/>
    <cellStyle name="표준 5 3 4 2 2 3 2 3" xfId="8094"/>
    <cellStyle name="표준 5 3 4 2 2 3 2 3 2" xfId="28802"/>
    <cellStyle name="표준 5 3 4 2 2 3 2 3 3" xfId="37013"/>
    <cellStyle name="표준 5 3 4 2 2 3 2 3 4" xfId="45206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7"/>
    <cellStyle name="표준 5 3 4 2 2 3 2 9" xfId="41110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3"/>
    <cellStyle name="표준 5 3 4 2 2 3 3 2 2 4" xfId="47766"/>
    <cellStyle name="표준 5 3 4 2 2 3 3 2 3" xfId="19006"/>
    <cellStyle name="표준 5 3 4 2 2 3 3 2 4" xfId="23168"/>
    <cellStyle name="표준 5 3 4 2 2 3 3 2 5" xfId="27266"/>
    <cellStyle name="표준 5 3 4 2 2 3 3 2 6" xfId="35477"/>
    <cellStyle name="표준 5 3 4 2 2 3 3 2 7" xfId="43670"/>
    <cellStyle name="표준 5 3 4 2 2 3 3 3" xfId="8606"/>
    <cellStyle name="표준 5 3 4 2 2 3 3 3 2" xfId="29314"/>
    <cellStyle name="표준 5 3 4 2 2 3 3 3 3" xfId="37525"/>
    <cellStyle name="표준 5 3 4 2 2 3 3 3 4" xfId="45718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9"/>
    <cellStyle name="표준 5 3 4 2 2 3 3 9" xfId="41622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5"/>
    <cellStyle name="표준 5 3 4 2 2 3 4 2 2 4" xfId="48278"/>
    <cellStyle name="표준 5 3 4 2 2 3 4 2 3" xfId="19518"/>
    <cellStyle name="표준 5 3 4 2 2 3 4 2 4" xfId="23680"/>
    <cellStyle name="표준 5 3 4 2 2 3 4 2 5" xfId="27778"/>
    <cellStyle name="표준 5 3 4 2 2 3 4 2 6" xfId="35989"/>
    <cellStyle name="표준 5 3 4 2 2 3 4 2 7" xfId="44182"/>
    <cellStyle name="표준 5 3 4 2 2 3 4 3" xfId="9118"/>
    <cellStyle name="표준 5 3 4 2 2 3 4 3 2" xfId="29826"/>
    <cellStyle name="표준 5 3 4 2 2 3 4 3 3" xfId="38037"/>
    <cellStyle name="표준 5 3 4 2 2 3 4 3 4" xfId="46230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1"/>
    <cellStyle name="표준 5 3 4 2 2 3 4 9" xfId="42134"/>
    <cellStyle name="표준 5 3 4 2 2 3 5" xfId="9630"/>
    <cellStyle name="표준 5 3 4 2 2 3 5 2" xfId="13742"/>
    <cellStyle name="표준 5 3 4 2 2 3 5 2 2" xfId="30338"/>
    <cellStyle name="표준 5 3 4 2 2 3 5 2 3" xfId="38549"/>
    <cellStyle name="표준 5 3 4 2 2 3 5 2 4" xfId="46742"/>
    <cellStyle name="표준 5 3 4 2 2 3 5 3" xfId="17982"/>
    <cellStyle name="표준 5 3 4 2 2 3 5 4" xfId="22144"/>
    <cellStyle name="표준 5 3 4 2 2 3 5 5" xfId="26242"/>
    <cellStyle name="표준 5 3 4 2 2 3 5 6" xfId="34453"/>
    <cellStyle name="표준 5 3 4 2 2 3 5 7" xfId="42646"/>
    <cellStyle name="표준 5 3 4 2 2 3 6" xfId="7582"/>
    <cellStyle name="표준 5 3 4 2 2 3 6 2" xfId="28290"/>
    <cellStyle name="표준 5 3 4 2 2 3 6 3" xfId="36501"/>
    <cellStyle name="표준 5 3 4 2 2 3 6 4" xfId="44694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5"/>
    <cellStyle name="표준 5 3 4 2 2 4 2 2 4" xfId="46998"/>
    <cellStyle name="표준 5 3 4 2 2 4 2 3" xfId="18238"/>
    <cellStyle name="표준 5 3 4 2 2 4 2 4" xfId="22400"/>
    <cellStyle name="표준 5 3 4 2 2 4 2 5" xfId="26498"/>
    <cellStyle name="표준 5 3 4 2 2 4 2 6" xfId="34709"/>
    <cellStyle name="표준 5 3 4 2 2 4 2 7" xfId="42902"/>
    <cellStyle name="표준 5 3 4 2 2 4 3" xfId="7838"/>
    <cellStyle name="표준 5 3 4 2 2 4 3 2" xfId="28546"/>
    <cellStyle name="표준 5 3 4 2 2 4 3 3" xfId="36757"/>
    <cellStyle name="표준 5 3 4 2 2 4 3 4" xfId="44950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1"/>
    <cellStyle name="표준 5 3 4 2 2 4 9" xfId="40854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7"/>
    <cellStyle name="표준 5 3 4 2 2 5 2 2 4" xfId="47510"/>
    <cellStyle name="표준 5 3 4 2 2 5 2 3" xfId="18750"/>
    <cellStyle name="표준 5 3 4 2 2 5 2 4" xfId="22912"/>
    <cellStyle name="표준 5 3 4 2 2 5 2 5" xfId="27010"/>
    <cellStyle name="표준 5 3 4 2 2 5 2 6" xfId="35221"/>
    <cellStyle name="표준 5 3 4 2 2 5 2 7" xfId="43414"/>
    <cellStyle name="표준 5 3 4 2 2 5 3" xfId="8350"/>
    <cellStyle name="표준 5 3 4 2 2 5 3 2" xfId="29058"/>
    <cellStyle name="표준 5 3 4 2 2 5 3 3" xfId="37269"/>
    <cellStyle name="표준 5 3 4 2 2 5 3 4" xfId="45462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3"/>
    <cellStyle name="표준 5 3 4 2 2 5 9" xfId="41366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9"/>
    <cellStyle name="표준 5 3 4 2 2 6 2 2 4" xfId="48022"/>
    <cellStyle name="표준 5 3 4 2 2 6 2 3" xfId="19262"/>
    <cellStyle name="표준 5 3 4 2 2 6 2 4" xfId="23424"/>
    <cellStyle name="표준 5 3 4 2 2 6 2 5" xfId="27522"/>
    <cellStyle name="표준 5 3 4 2 2 6 2 6" xfId="35733"/>
    <cellStyle name="표준 5 3 4 2 2 6 2 7" xfId="43926"/>
    <cellStyle name="표준 5 3 4 2 2 6 3" xfId="8862"/>
    <cellStyle name="표준 5 3 4 2 2 6 3 2" xfId="29570"/>
    <cellStyle name="표준 5 3 4 2 2 6 3 3" xfId="37781"/>
    <cellStyle name="표준 5 3 4 2 2 6 3 4" xfId="45974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5"/>
    <cellStyle name="표준 5 3 4 2 2 6 9" xfId="41878"/>
    <cellStyle name="표준 5 3 4 2 2 7" xfId="9374"/>
    <cellStyle name="표준 5 3 4 2 2 7 2" xfId="13486"/>
    <cellStyle name="표준 5 3 4 2 2 7 2 2" xfId="30082"/>
    <cellStyle name="표준 5 3 4 2 2 7 2 3" xfId="38293"/>
    <cellStyle name="표준 5 3 4 2 2 7 2 4" xfId="46486"/>
    <cellStyle name="표준 5 3 4 2 2 7 3" xfId="17726"/>
    <cellStyle name="표준 5 3 4 2 2 7 4" xfId="21888"/>
    <cellStyle name="표준 5 3 4 2 2 7 5" xfId="25986"/>
    <cellStyle name="표준 5 3 4 2 2 7 6" xfId="34197"/>
    <cellStyle name="표준 5 3 4 2 2 7 7" xfId="42390"/>
    <cellStyle name="표준 5 3 4 2 2 8" xfId="7326"/>
    <cellStyle name="표준 5 3 4 2 2 8 2" xfId="28034"/>
    <cellStyle name="표준 5 3 4 2 2 8 3" xfId="36245"/>
    <cellStyle name="표준 5 3 4 2 2 8 4" xfId="44438"/>
    <cellStyle name="표준 5 3 4 2 2 9" xfId="11438"/>
    <cellStyle name="표준 5 3 4 2 3" xfId="534"/>
    <cellStyle name="표준 5 3 4 2 3 10" xfId="19904"/>
    <cellStyle name="표준 5 3 4 2 3 11" xfId="24002"/>
    <cellStyle name="표준 5 3 4 2 3 12" xfId="32213"/>
    <cellStyle name="표준 5 3 4 2 3 13" xfId="40406"/>
    <cellStyle name="표준 5 3 4 2 3 2" xfId="790"/>
    <cellStyle name="표준 5 3 4 2 3 2 10" xfId="24258"/>
    <cellStyle name="표준 5 3 4 2 3 2 11" xfId="32469"/>
    <cellStyle name="표준 5 3 4 2 3 2 12" xfId="40662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5"/>
    <cellStyle name="표준 5 3 4 2 3 2 2 2 2 4" xfId="47318"/>
    <cellStyle name="표준 5 3 4 2 3 2 2 2 3" xfId="18558"/>
    <cellStyle name="표준 5 3 4 2 3 2 2 2 4" xfId="22720"/>
    <cellStyle name="표준 5 3 4 2 3 2 2 2 5" xfId="26818"/>
    <cellStyle name="표준 5 3 4 2 3 2 2 2 6" xfId="35029"/>
    <cellStyle name="표준 5 3 4 2 3 2 2 2 7" xfId="43222"/>
    <cellStyle name="표준 5 3 4 2 3 2 2 3" xfId="8158"/>
    <cellStyle name="표준 5 3 4 2 3 2 2 3 2" xfId="28866"/>
    <cellStyle name="표준 5 3 4 2 3 2 2 3 3" xfId="37077"/>
    <cellStyle name="표준 5 3 4 2 3 2 2 3 4" xfId="45270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1"/>
    <cellStyle name="표준 5 3 4 2 3 2 2 9" xfId="41174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7"/>
    <cellStyle name="표준 5 3 4 2 3 2 3 2 2 4" xfId="47830"/>
    <cellStyle name="표준 5 3 4 2 3 2 3 2 3" xfId="19070"/>
    <cellStyle name="표준 5 3 4 2 3 2 3 2 4" xfId="23232"/>
    <cellStyle name="표준 5 3 4 2 3 2 3 2 5" xfId="27330"/>
    <cellStyle name="표준 5 3 4 2 3 2 3 2 6" xfId="35541"/>
    <cellStyle name="표준 5 3 4 2 3 2 3 2 7" xfId="43734"/>
    <cellStyle name="표준 5 3 4 2 3 2 3 3" xfId="8670"/>
    <cellStyle name="표준 5 3 4 2 3 2 3 3 2" xfId="29378"/>
    <cellStyle name="표준 5 3 4 2 3 2 3 3 3" xfId="37589"/>
    <cellStyle name="표준 5 3 4 2 3 2 3 3 4" xfId="45782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3"/>
    <cellStyle name="표준 5 3 4 2 3 2 3 9" xfId="41686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9"/>
    <cellStyle name="표준 5 3 4 2 3 2 4 2 2 4" xfId="48342"/>
    <cellStyle name="표준 5 3 4 2 3 2 4 2 3" xfId="19582"/>
    <cellStyle name="표준 5 3 4 2 3 2 4 2 4" xfId="23744"/>
    <cellStyle name="표준 5 3 4 2 3 2 4 2 5" xfId="27842"/>
    <cellStyle name="표준 5 3 4 2 3 2 4 2 6" xfId="36053"/>
    <cellStyle name="표준 5 3 4 2 3 2 4 2 7" xfId="44246"/>
    <cellStyle name="표준 5 3 4 2 3 2 4 3" xfId="9182"/>
    <cellStyle name="표준 5 3 4 2 3 2 4 3 2" xfId="29890"/>
    <cellStyle name="표준 5 3 4 2 3 2 4 3 3" xfId="38101"/>
    <cellStyle name="표준 5 3 4 2 3 2 4 3 4" xfId="46294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5"/>
    <cellStyle name="표준 5 3 4 2 3 2 4 9" xfId="42198"/>
    <cellStyle name="표준 5 3 4 2 3 2 5" xfId="9694"/>
    <cellStyle name="표준 5 3 4 2 3 2 5 2" xfId="13806"/>
    <cellStyle name="표준 5 3 4 2 3 2 5 2 2" xfId="30402"/>
    <cellStyle name="표준 5 3 4 2 3 2 5 2 3" xfId="38613"/>
    <cellStyle name="표준 5 3 4 2 3 2 5 2 4" xfId="46806"/>
    <cellStyle name="표준 5 3 4 2 3 2 5 3" xfId="18046"/>
    <cellStyle name="표준 5 3 4 2 3 2 5 4" xfId="22208"/>
    <cellStyle name="표준 5 3 4 2 3 2 5 5" xfId="26306"/>
    <cellStyle name="표준 5 3 4 2 3 2 5 6" xfId="34517"/>
    <cellStyle name="표준 5 3 4 2 3 2 5 7" xfId="42710"/>
    <cellStyle name="표준 5 3 4 2 3 2 6" xfId="7646"/>
    <cellStyle name="표준 5 3 4 2 3 2 6 2" xfId="28354"/>
    <cellStyle name="표준 5 3 4 2 3 2 6 3" xfId="36565"/>
    <cellStyle name="표준 5 3 4 2 3 2 6 4" xfId="44758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9"/>
    <cellStyle name="표준 5 3 4 2 3 3 2 2 4" xfId="47062"/>
    <cellStyle name="표준 5 3 4 2 3 3 2 3" xfId="18302"/>
    <cellStyle name="표준 5 3 4 2 3 3 2 4" xfId="22464"/>
    <cellStyle name="표준 5 3 4 2 3 3 2 5" xfId="26562"/>
    <cellStyle name="표준 5 3 4 2 3 3 2 6" xfId="34773"/>
    <cellStyle name="표준 5 3 4 2 3 3 2 7" xfId="42966"/>
    <cellStyle name="표준 5 3 4 2 3 3 3" xfId="7902"/>
    <cellStyle name="표준 5 3 4 2 3 3 3 2" xfId="28610"/>
    <cellStyle name="표준 5 3 4 2 3 3 3 3" xfId="36821"/>
    <cellStyle name="표준 5 3 4 2 3 3 3 4" xfId="45014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5"/>
    <cellStyle name="표준 5 3 4 2 3 3 9" xfId="40918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1"/>
    <cellStyle name="표준 5 3 4 2 3 4 2 2 4" xfId="47574"/>
    <cellStyle name="표준 5 3 4 2 3 4 2 3" xfId="18814"/>
    <cellStyle name="표준 5 3 4 2 3 4 2 4" xfId="22976"/>
    <cellStyle name="표준 5 3 4 2 3 4 2 5" xfId="27074"/>
    <cellStyle name="표준 5 3 4 2 3 4 2 6" xfId="35285"/>
    <cellStyle name="표준 5 3 4 2 3 4 2 7" xfId="43478"/>
    <cellStyle name="표준 5 3 4 2 3 4 3" xfId="8414"/>
    <cellStyle name="표준 5 3 4 2 3 4 3 2" xfId="29122"/>
    <cellStyle name="표준 5 3 4 2 3 4 3 3" xfId="37333"/>
    <cellStyle name="표준 5 3 4 2 3 4 3 4" xfId="45526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7"/>
    <cellStyle name="표준 5 3 4 2 3 4 9" xfId="41430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3"/>
    <cellStyle name="표준 5 3 4 2 3 5 2 2 4" xfId="48086"/>
    <cellStyle name="표준 5 3 4 2 3 5 2 3" xfId="19326"/>
    <cellStyle name="표준 5 3 4 2 3 5 2 4" xfId="23488"/>
    <cellStyle name="표준 5 3 4 2 3 5 2 5" xfId="27586"/>
    <cellStyle name="표준 5 3 4 2 3 5 2 6" xfId="35797"/>
    <cellStyle name="표준 5 3 4 2 3 5 2 7" xfId="43990"/>
    <cellStyle name="표준 5 3 4 2 3 5 3" xfId="8926"/>
    <cellStyle name="표준 5 3 4 2 3 5 3 2" xfId="29634"/>
    <cellStyle name="표준 5 3 4 2 3 5 3 3" xfId="37845"/>
    <cellStyle name="표준 5 3 4 2 3 5 3 4" xfId="46038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9"/>
    <cellStyle name="표준 5 3 4 2 3 5 9" xfId="41942"/>
    <cellStyle name="표준 5 3 4 2 3 6" xfId="9438"/>
    <cellStyle name="표준 5 3 4 2 3 6 2" xfId="13550"/>
    <cellStyle name="표준 5 3 4 2 3 6 2 2" xfId="30146"/>
    <cellStyle name="표준 5 3 4 2 3 6 2 3" xfId="38357"/>
    <cellStyle name="표준 5 3 4 2 3 6 2 4" xfId="46550"/>
    <cellStyle name="표준 5 3 4 2 3 6 3" xfId="17790"/>
    <cellStyle name="표준 5 3 4 2 3 6 4" xfId="21952"/>
    <cellStyle name="표준 5 3 4 2 3 6 5" xfId="26050"/>
    <cellStyle name="표준 5 3 4 2 3 6 6" xfId="34261"/>
    <cellStyle name="표준 5 3 4 2 3 6 7" xfId="42454"/>
    <cellStyle name="표준 5 3 4 2 3 7" xfId="7390"/>
    <cellStyle name="표준 5 3 4 2 3 7 2" xfId="28098"/>
    <cellStyle name="표준 5 3 4 2 3 7 3" xfId="36309"/>
    <cellStyle name="표준 5 3 4 2 3 7 4" xfId="44502"/>
    <cellStyle name="표준 5 3 4 2 3 8" xfId="11502"/>
    <cellStyle name="표준 5 3 4 2 3 9" xfId="15742"/>
    <cellStyle name="표준 5 3 4 2 4" xfId="662"/>
    <cellStyle name="표준 5 3 4 2 4 10" xfId="24130"/>
    <cellStyle name="표준 5 3 4 2 4 11" xfId="32341"/>
    <cellStyle name="표준 5 3 4 2 4 12" xfId="40534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7"/>
    <cellStyle name="표준 5 3 4 2 4 2 2 2 4" xfId="47190"/>
    <cellStyle name="표준 5 3 4 2 4 2 2 3" xfId="18430"/>
    <cellStyle name="표준 5 3 4 2 4 2 2 4" xfId="22592"/>
    <cellStyle name="표준 5 3 4 2 4 2 2 5" xfId="26690"/>
    <cellStyle name="표준 5 3 4 2 4 2 2 6" xfId="34901"/>
    <cellStyle name="표준 5 3 4 2 4 2 2 7" xfId="43094"/>
    <cellStyle name="표준 5 3 4 2 4 2 3" xfId="8030"/>
    <cellStyle name="표준 5 3 4 2 4 2 3 2" xfId="28738"/>
    <cellStyle name="표준 5 3 4 2 4 2 3 3" xfId="36949"/>
    <cellStyle name="표준 5 3 4 2 4 2 3 4" xfId="45142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3"/>
    <cellStyle name="표준 5 3 4 2 4 2 9" xfId="41046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9"/>
    <cellStyle name="표준 5 3 4 2 4 3 2 2 4" xfId="47702"/>
    <cellStyle name="표준 5 3 4 2 4 3 2 3" xfId="18942"/>
    <cellStyle name="표준 5 3 4 2 4 3 2 4" xfId="23104"/>
    <cellStyle name="표준 5 3 4 2 4 3 2 5" xfId="27202"/>
    <cellStyle name="표준 5 3 4 2 4 3 2 6" xfId="35413"/>
    <cellStyle name="표준 5 3 4 2 4 3 2 7" xfId="43606"/>
    <cellStyle name="표준 5 3 4 2 4 3 3" xfId="8542"/>
    <cellStyle name="표준 5 3 4 2 4 3 3 2" xfId="29250"/>
    <cellStyle name="표준 5 3 4 2 4 3 3 3" xfId="37461"/>
    <cellStyle name="표준 5 3 4 2 4 3 3 4" xfId="45654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5"/>
    <cellStyle name="표준 5 3 4 2 4 3 9" xfId="41558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1"/>
    <cellStyle name="표준 5 3 4 2 4 4 2 2 4" xfId="48214"/>
    <cellStyle name="표준 5 3 4 2 4 4 2 3" xfId="19454"/>
    <cellStyle name="표준 5 3 4 2 4 4 2 4" xfId="23616"/>
    <cellStyle name="표준 5 3 4 2 4 4 2 5" xfId="27714"/>
    <cellStyle name="표준 5 3 4 2 4 4 2 6" xfId="35925"/>
    <cellStyle name="표준 5 3 4 2 4 4 2 7" xfId="44118"/>
    <cellStyle name="표준 5 3 4 2 4 4 3" xfId="9054"/>
    <cellStyle name="표준 5 3 4 2 4 4 3 2" xfId="29762"/>
    <cellStyle name="표준 5 3 4 2 4 4 3 3" xfId="37973"/>
    <cellStyle name="표준 5 3 4 2 4 4 3 4" xfId="46166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7"/>
    <cellStyle name="표준 5 3 4 2 4 4 9" xfId="42070"/>
    <cellStyle name="표준 5 3 4 2 4 5" xfId="9566"/>
    <cellStyle name="표준 5 3 4 2 4 5 2" xfId="13678"/>
    <cellStyle name="표준 5 3 4 2 4 5 2 2" xfId="30274"/>
    <cellStyle name="표준 5 3 4 2 4 5 2 3" xfId="38485"/>
    <cellStyle name="표준 5 3 4 2 4 5 2 4" xfId="46678"/>
    <cellStyle name="표준 5 3 4 2 4 5 3" xfId="17918"/>
    <cellStyle name="표준 5 3 4 2 4 5 4" xfId="22080"/>
    <cellStyle name="표준 5 3 4 2 4 5 5" xfId="26178"/>
    <cellStyle name="표준 5 3 4 2 4 5 6" xfId="34389"/>
    <cellStyle name="표준 5 3 4 2 4 5 7" xfId="42582"/>
    <cellStyle name="표준 5 3 4 2 4 6" xfId="7518"/>
    <cellStyle name="표준 5 3 4 2 4 6 2" xfId="28226"/>
    <cellStyle name="표준 5 3 4 2 4 6 3" xfId="36437"/>
    <cellStyle name="표준 5 3 4 2 4 6 4" xfId="44630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1"/>
    <cellStyle name="표준 5 3 4 2 5 2 2 4" xfId="46934"/>
    <cellStyle name="표준 5 3 4 2 5 2 3" xfId="18174"/>
    <cellStyle name="표준 5 3 4 2 5 2 4" xfId="22336"/>
    <cellStyle name="표준 5 3 4 2 5 2 5" xfId="26434"/>
    <cellStyle name="표준 5 3 4 2 5 2 6" xfId="34645"/>
    <cellStyle name="표준 5 3 4 2 5 2 7" xfId="42838"/>
    <cellStyle name="표준 5 3 4 2 5 3" xfId="7774"/>
    <cellStyle name="표준 5 3 4 2 5 3 2" xfId="28482"/>
    <cellStyle name="표준 5 3 4 2 5 3 3" xfId="36693"/>
    <cellStyle name="표준 5 3 4 2 5 3 4" xfId="44886"/>
    <cellStyle name="표준 5 3 4 2 5 4" xfId="11886"/>
    <cellStyle name="표준 5 3 4 2 5 5" xfId="16126"/>
    <cellStyle name="표준 5 3 4 2 5 6" xfId="20288"/>
    <cellStyle name="표준 5 3 4 2 5 7" xfId="24386"/>
    <cellStyle name="표준 5 3 4 2 5 8" xfId="32597"/>
    <cellStyle name="표준 5 3 4 2 5 9" xfId="40790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3"/>
    <cellStyle name="표준 5 3 4 2 6 2 2 4" xfId="47446"/>
    <cellStyle name="표준 5 3 4 2 6 2 3" xfId="18686"/>
    <cellStyle name="표준 5 3 4 2 6 2 4" xfId="22848"/>
    <cellStyle name="표준 5 3 4 2 6 2 5" xfId="26946"/>
    <cellStyle name="표준 5 3 4 2 6 2 6" xfId="35157"/>
    <cellStyle name="표준 5 3 4 2 6 2 7" xfId="43350"/>
    <cellStyle name="표준 5 3 4 2 6 3" xfId="8286"/>
    <cellStyle name="표준 5 3 4 2 6 3 2" xfId="28994"/>
    <cellStyle name="표준 5 3 4 2 6 3 3" xfId="37205"/>
    <cellStyle name="표준 5 3 4 2 6 3 4" xfId="45398"/>
    <cellStyle name="표준 5 3 4 2 6 4" xfId="12398"/>
    <cellStyle name="표준 5 3 4 2 6 5" xfId="16638"/>
    <cellStyle name="표준 5 3 4 2 6 6" xfId="20800"/>
    <cellStyle name="표준 5 3 4 2 6 7" xfId="24898"/>
    <cellStyle name="표준 5 3 4 2 6 8" xfId="33109"/>
    <cellStyle name="표준 5 3 4 2 6 9" xfId="41302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5"/>
    <cellStyle name="표준 5 3 4 2 7 2 2 4" xfId="47958"/>
    <cellStyle name="표준 5 3 4 2 7 2 3" xfId="19198"/>
    <cellStyle name="표준 5 3 4 2 7 2 4" xfId="23360"/>
    <cellStyle name="표준 5 3 4 2 7 2 5" xfId="27458"/>
    <cellStyle name="표준 5 3 4 2 7 2 6" xfId="35669"/>
    <cellStyle name="표준 5 3 4 2 7 2 7" xfId="43862"/>
    <cellStyle name="표준 5 3 4 2 7 3" xfId="8798"/>
    <cellStyle name="표준 5 3 4 2 7 3 2" xfId="29506"/>
    <cellStyle name="표준 5 3 4 2 7 3 3" xfId="37717"/>
    <cellStyle name="표준 5 3 4 2 7 3 4" xfId="45910"/>
    <cellStyle name="표준 5 3 4 2 7 4" xfId="12910"/>
    <cellStyle name="표준 5 3 4 2 7 5" xfId="17150"/>
    <cellStyle name="표준 5 3 4 2 7 6" xfId="21312"/>
    <cellStyle name="표준 5 3 4 2 7 7" xfId="25410"/>
    <cellStyle name="표준 5 3 4 2 7 8" xfId="33621"/>
    <cellStyle name="표준 5 3 4 2 7 9" xfId="41814"/>
    <cellStyle name="표준 5 3 4 2 8" xfId="7035"/>
    <cellStyle name="표준 5 3 4 2 8 2" xfId="9310"/>
    <cellStyle name="표준 5 3 4 2 8 2 2" xfId="30018"/>
    <cellStyle name="표준 5 3 4 2 8 2 3" xfId="38229"/>
    <cellStyle name="표준 5 3 4 2 8 2 4" xfId="46422"/>
    <cellStyle name="표준 5 3 4 2 8 3" xfId="13422"/>
    <cellStyle name="표준 5 3 4 2 8 4" xfId="17662"/>
    <cellStyle name="표준 5 3 4 2 8 5" xfId="21824"/>
    <cellStyle name="표준 5 3 4 2 8 6" xfId="25922"/>
    <cellStyle name="표준 5 3 4 2 8 7" xfId="34133"/>
    <cellStyle name="표준 5 3 4 2 8 8" xfId="42326"/>
    <cellStyle name="표준 5 3 4 2 9" xfId="7145"/>
    <cellStyle name="표준 5 3 4 2 9 2" xfId="27970"/>
    <cellStyle name="표준 5 3 4 2 9 3" xfId="36181"/>
    <cellStyle name="표준 5 3 4 2 9 4" xfId="44374"/>
    <cellStyle name="표준 5 3 4 3" xfId="438"/>
    <cellStyle name="표준 5 3 4 3 10" xfId="15646"/>
    <cellStyle name="표준 5 3 4 3 11" xfId="19808"/>
    <cellStyle name="표준 5 3 4 3 12" xfId="23906"/>
    <cellStyle name="표준 5 3 4 3 13" xfId="32117"/>
    <cellStyle name="표준 5 3 4 3 14" xfId="40310"/>
    <cellStyle name="표준 5 3 4 3 2" xfId="566"/>
    <cellStyle name="표준 5 3 4 3 2 10" xfId="19936"/>
    <cellStyle name="표준 5 3 4 3 2 11" xfId="24034"/>
    <cellStyle name="표준 5 3 4 3 2 12" xfId="32245"/>
    <cellStyle name="표준 5 3 4 3 2 13" xfId="40438"/>
    <cellStyle name="표준 5 3 4 3 2 2" xfId="822"/>
    <cellStyle name="표준 5 3 4 3 2 2 10" xfId="24290"/>
    <cellStyle name="표준 5 3 4 3 2 2 11" xfId="32501"/>
    <cellStyle name="표준 5 3 4 3 2 2 12" xfId="40694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7"/>
    <cellStyle name="표준 5 3 4 3 2 2 2 2 2 4" xfId="47350"/>
    <cellStyle name="표준 5 3 4 3 2 2 2 2 3" xfId="18590"/>
    <cellStyle name="표준 5 3 4 3 2 2 2 2 4" xfId="22752"/>
    <cellStyle name="표준 5 3 4 3 2 2 2 2 5" xfId="26850"/>
    <cellStyle name="표준 5 3 4 3 2 2 2 2 6" xfId="35061"/>
    <cellStyle name="표준 5 3 4 3 2 2 2 2 7" xfId="43254"/>
    <cellStyle name="표준 5 3 4 3 2 2 2 3" xfId="8190"/>
    <cellStyle name="표준 5 3 4 3 2 2 2 3 2" xfId="28898"/>
    <cellStyle name="표준 5 3 4 3 2 2 2 3 3" xfId="37109"/>
    <cellStyle name="표준 5 3 4 3 2 2 2 3 4" xfId="45302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3"/>
    <cellStyle name="표준 5 3 4 3 2 2 2 9" xfId="41206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9"/>
    <cellStyle name="표준 5 3 4 3 2 2 3 2 2 4" xfId="47862"/>
    <cellStyle name="표준 5 3 4 3 2 2 3 2 3" xfId="19102"/>
    <cellStyle name="표준 5 3 4 3 2 2 3 2 4" xfId="23264"/>
    <cellStyle name="표준 5 3 4 3 2 2 3 2 5" xfId="27362"/>
    <cellStyle name="표준 5 3 4 3 2 2 3 2 6" xfId="35573"/>
    <cellStyle name="표준 5 3 4 3 2 2 3 2 7" xfId="43766"/>
    <cellStyle name="표준 5 3 4 3 2 2 3 3" xfId="8702"/>
    <cellStyle name="표준 5 3 4 3 2 2 3 3 2" xfId="29410"/>
    <cellStyle name="표준 5 3 4 3 2 2 3 3 3" xfId="37621"/>
    <cellStyle name="표준 5 3 4 3 2 2 3 3 4" xfId="45814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5"/>
    <cellStyle name="표준 5 3 4 3 2 2 3 9" xfId="41718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1"/>
    <cellStyle name="표준 5 3 4 3 2 2 4 2 2 4" xfId="48374"/>
    <cellStyle name="표준 5 3 4 3 2 2 4 2 3" xfId="19614"/>
    <cellStyle name="표준 5 3 4 3 2 2 4 2 4" xfId="23776"/>
    <cellStyle name="표준 5 3 4 3 2 2 4 2 5" xfId="27874"/>
    <cellStyle name="표준 5 3 4 3 2 2 4 2 6" xfId="36085"/>
    <cellStyle name="표준 5 3 4 3 2 2 4 2 7" xfId="44278"/>
    <cellStyle name="표준 5 3 4 3 2 2 4 3" xfId="9214"/>
    <cellStyle name="표준 5 3 4 3 2 2 4 3 2" xfId="29922"/>
    <cellStyle name="표준 5 3 4 3 2 2 4 3 3" xfId="38133"/>
    <cellStyle name="표준 5 3 4 3 2 2 4 3 4" xfId="46326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7"/>
    <cellStyle name="표준 5 3 4 3 2 2 4 9" xfId="42230"/>
    <cellStyle name="표준 5 3 4 3 2 2 5" xfId="9726"/>
    <cellStyle name="표준 5 3 4 3 2 2 5 2" xfId="13838"/>
    <cellStyle name="표준 5 3 4 3 2 2 5 2 2" xfId="30434"/>
    <cellStyle name="표준 5 3 4 3 2 2 5 2 3" xfId="38645"/>
    <cellStyle name="표준 5 3 4 3 2 2 5 2 4" xfId="46838"/>
    <cellStyle name="표준 5 3 4 3 2 2 5 3" xfId="18078"/>
    <cellStyle name="표준 5 3 4 3 2 2 5 4" xfId="22240"/>
    <cellStyle name="표준 5 3 4 3 2 2 5 5" xfId="26338"/>
    <cellStyle name="표준 5 3 4 3 2 2 5 6" xfId="34549"/>
    <cellStyle name="표준 5 3 4 3 2 2 5 7" xfId="42742"/>
    <cellStyle name="표준 5 3 4 3 2 2 6" xfId="7678"/>
    <cellStyle name="표준 5 3 4 3 2 2 6 2" xfId="28386"/>
    <cellStyle name="표준 5 3 4 3 2 2 6 3" xfId="36597"/>
    <cellStyle name="표준 5 3 4 3 2 2 6 4" xfId="44790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1"/>
    <cellStyle name="표준 5 3 4 3 2 3 2 2 4" xfId="47094"/>
    <cellStyle name="표준 5 3 4 3 2 3 2 3" xfId="18334"/>
    <cellStyle name="표준 5 3 4 3 2 3 2 4" xfId="22496"/>
    <cellStyle name="표준 5 3 4 3 2 3 2 5" xfId="26594"/>
    <cellStyle name="표준 5 3 4 3 2 3 2 6" xfId="34805"/>
    <cellStyle name="표준 5 3 4 3 2 3 2 7" xfId="42998"/>
    <cellStyle name="표준 5 3 4 3 2 3 3" xfId="7934"/>
    <cellStyle name="표준 5 3 4 3 2 3 3 2" xfId="28642"/>
    <cellStyle name="표준 5 3 4 3 2 3 3 3" xfId="36853"/>
    <cellStyle name="표준 5 3 4 3 2 3 3 4" xfId="45046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7"/>
    <cellStyle name="표준 5 3 4 3 2 3 9" xfId="40950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3"/>
    <cellStyle name="표준 5 3 4 3 2 4 2 2 4" xfId="47606"/>
    <cellStyle name="표준 5 3 4 3 2 4 2 3" xfId="18846"/>
    <cellStyle name="표준 5 3 4 3 2 4 2 4" xfId="23008"/>
    <cellStyle name="표준 5 3 4 3 2 4 2 5" xfId="27106"/>
    <cellStyle name="표준 5 3 4 3 2 4 2 6" xfId="35317"/>
    <cellStyle name="표준 5 3 4 3 2 4 2 7" xfId="43510"/>
    <cellStyle name="표준 5 3 4 3 2 4 3" xfId="8446"/>
    <cellStyle name="표준 5 3 4 3 2 4 3 2" xfId="29154"/>
    <cellStyle name="표준 5 3 4 3 2 4 3 3" xfId="37365"/>
    <cellStyle name="표준 5 3 4 3 2 4 3 4" xfId="45558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9"/>
    <cellStyle name="표준 5 3 4 3 2 4 9" xfId="41462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5"/>
    <cellStyle name="표준 5 3 4 3 2 5 2 2 4" xfId="48118"/>
    <cellStyle name="표준 5 3 4 3 2 5 2 3" xfId="19358"/>
    <cellStyle name="표준 5 3 4 3 2 5 2 4" xfId="23520"/>
    <cellStyle name="표준 5 3 4 3 2 5 2 5" xfId="27618"/>
    <cellStyle name="표준 5 3 4 3 2 5 2 6" xfId="35829"/>
    <cellStyle name="표준 5 3 4 3 2 5 2 7" xfId="44022"/>
    <cellStyle name="표준 5 3 4 3 2 5 3" xfId="8958"/>
    <cellStyle name="표준 5 3 4 3 2 5 3 2" xfId="29666"/>
    <cellStyle name="표준 5 3 4 3 2 5 3 3" xfId="37877"/>
    <cellStyle name="표준 5 3 4 3 2 5 3 4" xfId="46070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1"/>
    <cellStyle name="표준 5 3 4 3 2 5 9" xfId="41974"/>
    <cellStyle name="표준 5 3 4 3 2 6" xfId="9470"/>
    <cellStyle name="표준 5 3 4 3 2 6 2" xfId="13582"/>
    <cellStyle name="표준 5 3 4 3 2 6 2 2" xfId="30178"/>
    <cellStyle name="표준 5 3 4 3 2 6 2 3" xfId="38389"/>
    <cellStyle name="표준 5 3 4 3 2 6 2 4" xfId="46582"/>
    <cellStyle name="표준 5 3 4 3 2 6 3" xfId="17822"/>
    <cellStyle name="표준 5 3 4 3 2 6 4" xfId="21984"/>
    <cellStyle name="표준 5 3 4 3 2 6 5" xfId="26082"/>
    <cellStyle name="표준 5 3 4 3 2 6 6" xfId="34293"/>
    <cellStyle name="표준 5 3 4 3 2 6 7" xfId="42486"/>
    <cellStyle name="표준 5 3 4 3 2 7" xfId="7422"/>
    <cellStyle name="표준 5 3 4 3 2 7 2" xfId="28130"/>
    <cellStyle name="표준 5 3 4 3 2 7 3" xfId="36341"/>
    <cellStyle name="표준 5 3 4 3 2 7 4" xfId="44534"/>
    <cellStyle name="표준 5 3 4 3 2 8" xfId="11534"/>
    <cellStyle name="표준 5 3 4 3 2 9" xfId="15774"/>
    <cellStyle name="표준 5 3 4 3 3" xfId="694"/>
    <cellStyle name="표준 5 3 4 3 3 10" xfId="24162"/>
    <cellStyle name="표준 5 3 4 3 3 11" xfId="32373"/>
    <cellStyle name="표준 5 3 4 3 3 12" xfId="40566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9"/>
    <cellStyle name="표준 5 3 4 3 3 2 2 2 4" xfId="47222"/>
    <cellStyle name="표준 5 3 4 3 3 2 2 3" xfId="18462"/>
    <cellStyle name="표준 5 3 4 3 3 2 2 4" xfId="22624"/>
    <cellStyle name="표준 5 3 4 3 3 2 2 5" xfId="26722"/>
    <cellStyle name="표준 5 3 4 3 3 2 2 6" xfId="34933"/>
    <cellStyle name="표준 5 3 4 3 3 2 2 7" xfId="43126"/>
    <cellStyle name="표준 5 3 4 3 3 2 3" xfId="8062"/>
    <cellStyle name="표준 5 3 4 3 3 2 3 2" xfId="28770"/>
    <cellStyle name="표준 5 3 4 3 3 2 3 3" xfId="36981"/>
    <cellStyle name="표준 5 3 4 3 3 2 3 4" xfId="45174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5"/>
    <cellStyle name="표준 5 3 4 3 3 2 9" xfId="41078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1"/>
    <cellStyle name="표준 5 3 4 3 3 3 2 2 4" xfId="47734"/>
    <cellStyle name="표준 5 3 4 3 3 3 2 3" xfId="18974"/>
    <cellStyle name="표준 5 3 4 3 3 3 2 4" xfId="23136"/>
    <cellStyle name="표준 5 3 4 3 3 3 2 5" xfId="27234"/>
    <cellStyle name="표준 5 3 4 3 3 3 2 6" xfId="35445"/>
    <cellStyle name="표준 5 3 4 3 3 3 2 7" xfId="43638"/>
    <cellStyle name="표준 5 3 4 3 3 3 3" xfId="8574"/>
    <cellStyle name="표준 5 3 4 3 3 3 3 2" xfId="29282"/>
    <cellStyle name="표준 5 3 4 3 3 3 3 3" xfId="37493"/>
    <cellStyle name="표준 5 3 4 3 3 3 3 4" xfId="45686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7"/>
    <cellStyle name="표준 5 3 4 3 3 3 9" xfId="41590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3"/>
    <cellStyle name="표준 5 3 4 3 3 4 2 2 4" xfId="48246"/>
    <cellStyle name="표준 5 3 4 3 3 4 2 3" xfId="19486"/>
    <cellStyle name="표준 5 3 4 3 3 4 2 4" xfId="23648"/>
    <cellStyle name="표준 5 3 4 3 3 4 2 5" xfId="27746"/>
    <cellStyle name="표준 5 3 4 3 3 4 2 6" xfId="35957"/>
    <cellStyle name="표준 5 3 4 3 3 4 2 7" xfId="44150"/>
    <cellStyle name="표준 5 3 4 3 3 4 3" xfId="9086"/>
    <cellStyle name="표준 5 3 4 3 3 4 3 2" xfId="29794"/>
    <cellStyle name="표준 5 3 4 3 3 4 3 3" xfId="38005"/>
    <cellStyle name="표준 5 3 4 3 3 4 3 4" xfId="46198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9"/>
    <cellStyle name="표준 5 3 4 3 3 4 9" xfId="42102"/>
    <cellStyle name="표준 5 3 4 3 3 5" xfId="9598"/>
    <cellStyle name="표준 5 3 4 3 3 5 2" xfId="13710"/>
    <cellStyle name="표준 5 3 4 3 3 5 2 2" xfId="30306"/>
    <cellStyle name="표준 5 3 4 3 3 5 2 3" xfId="38517"/>
    <cellStyle name="표준 5 3 4 3 3 5 2 4" xfId="46710"/>
    <cellStyle name="표준 5 3 4 3 3 5 3" xfId="17950"/>
    <cellStyle name="표준 5 3 4 3 3 5 4" xfId="22112"/>
    <cellStyle name="표준 5 3 4 3 3 5 5" xfId="26210"/>
    <cellStyle name="표준 5 3 4 3 3 5 6" xfId="34421"/>
    <cellStyle name="표준 5 3 4 3 3 5 7" xfId="42614"/>
    <cellStyle name="표준 5 3 4 3 3 6" xfId="7550"/>
    <cellStyle name="표준 5 3 4 3 3 6 2" xfId="28258"/>
    <cellStyle name="표준 5 3 4 3 3 6 3" xfId="36469"/>
    <cellStyle name="표준 5 3 4 3 3 6 4" xfId="44662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3"/>
    <cellStyle name="표준 5 3 4 3 4 2 2 4" xfId="46966"/>
    <cellStyle name="표준 5 3 4 3 4 2 3" xfId="18206"/>
    <cellStyle name="표준 5 3 4 3 4 2 4" xfId="22368"/>
    <cellStyle name="표준 5 3 4 3 4 2 5" xfId="26466"/>
    <cellStyle name="표준 5 3 4 3 4 2 6" xfId="34677"/>
    <cellStyle name="표준 5 3 4 3 4 2 7" xfId="42870"/>
    <cellStyle name="표준 5 3 4 3 4 3" xfId="7806"/>
    <cellStyle name="표준 5 3 4 3 4 3 2" xfId="28514"/>
    <cellStyle name="표준 5 3 4 3 4 3 3" xfId="36725"/>
    <cellStyle name="표준 5 3 4 3 4 3 4" xfId="44918"/>
    <cellStyle name="표준 5 3 4 3 4 4" xfId="11918"/>
    <cellStyle name="표준 5 3 4 3 4 5" xfId="16158"/>
    <cellStyle name="표준 5 3 4 3 4 6" xfId="20320"/>
    <cellStyle name="표준 5 3 4 3 4 7" xfId="24418"/>
    <cellStyle name="표준 5 3 4 3 4 8" xfId="32629"/>
    <cellStyle name="표준 5 3 4 3 4 9" xfId="40822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5"/>
    <cellStyle name="표준 5 3 4 3 5 2 2 4" xfId="47478"/>
    <cellStyle name="표준 5 3 4 3 5 2 3" xfId="18718"/>
    <cellStyle name="표준 5 3 4 3 5 2 4" xfId="22880"/>
    <cellStyle name="표준 5 3 4 3 5 2 5" xfId="26978"/>
    <cellStyle name="표준 5 3 4 3 5 2 6" xfId="35189"/>
    <cellStyle name="표준 5 3 4 3 5 2 7" xfId="43382"/>
    <cellStyle name="표준 5 3 4 3 5 3" xfId="8318"/>
    <cellStyle name="표준 5 3 4 3 5 3 2" xfId="29026"/>
    <cellStyle name="표준 5 3 4 3 5 3 3" xfId="37237"/>
    <cellStyle name="표준 5 3 4 3 5 3 4" xfId="45430"/>
    <cellStyle name="표준 5 3 4 3 5 4" xfId="12430"/>
    <cellStyle name="표준 5 3 4 3 5 5" xfId="16670"/>
    <cellStyle name="표준 5 3 4 3 5 6" xfId="20832"/>
    <cellStyle name="표준 5 3 4 3 5 7" xfId="24930"/>
    <cellStyle name="표준 5 3 4 3 5 8" xfId="33141"/>
    <cellStyle name="표준 5 3 4 3 5 9" xfId="41334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7"/>
    <cellStyle name="표준 5 3 4 3 6 2 2 4" xfId="47990"/>
    <cellStyle name="표준 5 3 4 3 6 2 3" xfId="19230"/>
    <cellStyle name="표준 5 3 4 3 6 2 4" xfId="23392"/>
    <cellStyle name="표준 5 3 4 3 6 2 5" xfId="27490"/>
    <cellStyle name="표준 5 3 4 3 6 2 6" xfId="35701"/>
    <cellStyle name="표준 5 3 4 3 6 2 7" xfId="43894"/>
    <cellStyle name="표준 5 3 4 3 6 3" xfId="8830"/>
    <cellStyle name="표준 5 3 4 3 6 3 2" xfId="29538"/>
    <cellStyle name="표준 5 3 4 3 6 3 3" xfId="37749"/>
    <cellStyle name="표준 5 3 4 3 6 3 4" xfId="45942"/>
    <cellStyle name="표준 5 3 4 3 6 4" xfId="12942"/>
    <cellStyle name="표준 5 3 4 3 6 5" xfId="17182"/>
    <cellStyle name="표준 5 3 4 3 6 6" xfId="21344"/>
    <cellStyle name="표준 5 3 4 3 6 7" xfId="25442"/>
    <cellStyle name="표준 5 3 4 3 6 8" xfId="33653"/>
    <cellStyle name="표준 5 3 4 3 6 9" xfId="41846"/>
    <cellStyle name="표준 5 3 4 3 7" xfId="9342"/>
    <cellStyle name="표준 5 3 4 3 7 2" xfId="13454"/>
    <cellStyle name="표준 5 3 4 3 7 2 2" xfId="30050"/>
    <cellStyle name="표준 5 3 4 3 7 2 3" xfId="38261"/>
    <cellStyle name="표준 5 3 4 3 7 2 4" xfId="46454"/>
    <cellStyle name="표준 5 3 4 3 7 3" xfId="17694"/>
    <cellStyle name="표준 5 3 4 3 7 4" xfId="21856"/>
    <cellStyle name="표준 5 3 4 3 7 5" xfId="25954"/>
    <cellStyle name="표준 5 3 4 3 7 6" xfId="34165"/>
    <cellStyle name="표준 5 3 4 3 7 7" xfId="42358"/>
    <cellStyle name="표준 5 3 4 3 8" xfId="7294"/>
    <cellStyle name="표준 5 3 4 3 8 2" xfId="28002"/>
    <cellStyle name="표준 5 3 4 3 8 3" xfId="36213"/>
    <cellStyle name="표준 5 3 4 3 8 4" xfId="44406"/>
    <cellStyle name="표준 5 3 4 3 9" xfId="11406"/>
    <cellStyle name="표준 5 3 4 4" xfId="502"/>
    <cellStyle name="표준 5 3 4 4 10" xfId="19872"/>
    <cellStyle name="표준 5 3 4 4 11" xfId="23970"/>
    <cellStyle name="표준 5 3 4 4 12" xfId="32181"/>
    <cellStyle name="표준 5 3 4 4 13" xfId="40374"/>
    <cellStyle name="표준 5 3 4 4 2" xfId="758"/>
    <cellStyle name="표준 5 3 4 4 2 10" xfId="24226"/>
    <cellStyle name="표준 5 3 4 4 2 11" xfId="32437"/>
    <cellStyle name="표준 5 3 4 4 2 12" xfId="40630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3"/>
    <cellStyle name="표준 5 3 4 4 2 2 2 2 4" xfId="47286"/>
    <cellStyle name="표준 5 3 4 4 2 2 2 3" xfId="18526"/>
    <cellStyle name="표준 5 3 4 4 2 2 2 4" xfId="22688"/>
    <cellStyle name="표준 5 3 4 4 2 2 2 5" xfId="26786"/>
    <cellStyle name="표준 5 3 4 4 2 2 2 6" xfId="34997"/>
    <cellStyle name="표준 5 3 4 4 2 2 2 7" xfId="43190"/>
    <cellStyle name="표준 5 3 4 4 2 2 3" xfId="8126"/>
    <cellStyle name="표준 5 3 4 4 2 2 3 2" xfId="28834"/>
    <cellStyle name="표준 5 3 4 4 2 2 3 3" xfId="37045"/>
    <cellStyle name="표준 5 3 4 4 2 2 3 4" xfId="45238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9"/>
    <cellStyle name="표준 5 3 4 4 2 2 9" xfId="41142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5"/>
    <cellStyle name="표준 5 3 4 4 2 3 2 2 4" xfId="47798"/>
    <cellStyle name="표준 5 3 4 4 2 3 2 3" xfId="19038"/>
    <cellStyle name="표준 5 3 4 4 2 3 2 4" xfId="23200"/>
    <cellStyle name="표준 5 3 4 4 2 3 2 5" xfId="27298"/>
    <cellStyle name="표준 5 3 4 4 2 3 2 6" xfId="35509"/>
    <cellStyle name="표준 5 3 4 4 2 3 2 7" xfId="43702"/>
    <cellStyle name="표준 5 3 4 4 2 3 3" xfId="8638"/>
    <cellStyle name="표준 5 3 4 4 2 3 3 2" xfId="29346"/>
    <cellStyle name="표준 5 3 4 4 2 3 3 3" xfId="37557"/>
    <cellStyle name="표준 5 3 4 4 2 3 3 4" xfId="45750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1"/>
    <cellStyle name="표준 5 3 4 4 2 3 9" xfId="41654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7"/>
    <cellStyle name="표준 5 3 4 4 2 4 2 2 4" xfId="48310"/>
    <cellStyle name="표준 5 3 4 4 2 4 2 3" xfId="19550"/>
    <cellStyle name="표준 5 3 4 4 2 4 2 4" xfId="23712"/>
    <cellStyle name="표준 5 3 4 4 2 4 2 5" xfId="27810"/>
    <cellStyle name="표준 5 3 4 4 2 4 2 6" xfId="36021"/>
    <cellStyle name="표준 5 3 4 4 2 4 2 7" xfId="44214"/>
    <cellStyle name="표준 5 3 4 4 2 4 3" xfId="9150"/>
    <cellStyle name="표준 5 3 4 4 2 4 3 2" xfId="29858"/>
    <cellStyle name="표준 5 3 4 4 2 4 3 3" xfId="38069"/>
    <cellStyle name="표준 5 3 4 4 2 4 3 4" xfId="46262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3"/>
    <cellStyle name="표준 5 3 4 4 2 4 9" xfId="42166"/>
    <cellStyle name="표준 5 3 4 4 2 5" xfId="9662"/>
    <cellStyle name="표준 5 3 4 4 2 5 2" xfId="13774"/>
    <cellStyle name="표준 5 3 4 4 2 5 2 2" xfId="30370"/>
    <cellStyle name="표준 5 3 4 4 2 5 2 3" xfId="38581"/>
    <cellStyle name="표준 5 3 4 4 2 5 2 4" xfId="46774"/>
    <cellStyle name="표준 5 3 4 4 2 5 3" xfId="18014"/>
    <cellStyle name="표준 5 3 4 4 2 5 4" xfId="22176"/>
    <cellStyle name="표준 5 3 4 4 2 5 5" xfId="26274"/>
    <cellStyle name="표준 5 3 4 4 2 5 6" xfId="34485"/>
    <cellStyle name="표준 5 3 4 4 2 5 7" xfId="42678"/>
    <cellStyle name="표준 5 3 4 4 2 6" xfId="7614"/>
    <cellStyle name="표준 5 3 4 4 2 6 2" xfId="28322"/>
    <cellStyle name="표준 5 3 4 4 2 6 3" xfId="36533"/>
    <cellStyle name="표준 5 3 4 4 2 6 4" xfId="44726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7"/>
    <cellStyle name="표준 5 3 4 4 3 2 2 4" xfId="47030"/>
    <cellStyle name="표준 5 3 4 4 3 2 3" xfId="18270"/>
    <cellStyle name="표준 5 3 4 4 3 2 4" xfId="22432"/>
    <cellStyle name="표준 5 3 4 4 3 2 5" xfId="26530"/>
    <cellStyle name="표준 5 3 4 4 3 2 6" xfId="34741"/>
    <cellStyle name="표준 5 3 4 4 3 2 7" xfId="42934"/>
    <cellStyle name="표준 5 3 4 4 3 3" xfId="7870"/>
    <cellStyle name="표준 5 3 4 4 3 3 2" xfId="28578"/>
    <cellStyle name="표준 5 3 4 4 3 3 3" xfId="36789"/>
    <cellStyle name="표준 5 3 4 4 3 3 4" xfId="44982"/>
    <cellStyle name="표준 5 3 4 4 3 4" xfId="11982"/>
    <cellStyle name="표준 5 3 4 4 3 5" xfId="16222"/>
    <cellStyle name="표준 5 3 4 4 3 6" xfId="20384"/>
    <cellStyle name="표준 5 3 4 4 3 7" xfId="24482"/>
    <cellStyle name="표준 5 3 4 4 3 8" xfId="32693"/>
    <cellStyle name="표준 5 3 4 4 3 9" xfId="40886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9"/>
    <cellStyle name="표준 5 3 4 4 4 2 2 4" xfId="47542"/>
    <cellStyle name="표준 5 3 4 4 4 2 3" xfId="18782"/>
    <cellStyle name="표준 5 3 4 4 4 2 4" xfId="22944"/>
    <cellStyle name="표준 5 3 4 4 4 2 5" xfId="27042"/>
    <cellStyle name="표준 5 3 4 4 4 2 6" xfId="35253"/>
    <cellStyle name="표준 5 3 4 4 4 2 7" xfId="43446"/>
    <cellStyle name="표준 5 3 4 4 4 3" xfId="8382"/>
    <cellStyle name="표준 5 3 4 4 4 3 2" xfId="29090"/>
    <cellStyle name="표준 5 3 4 4 4 3 3" xfId="37301"/>
    <cellStyle name="표준 5 3 4 4 4 3 4" xfId="45494"/>
    <cellStyle name="표준 5 3 4 4 4 4" xfId="12494"/>
    <cellStyle name="표준 5 3 4 4 4 5" xfId="16734"/>
    <cellStyle name="표준 5 3 4 4 4 6" xfId="20896"/>
    <cellStyle name="표준 5 3 4 4 4 7" xfId="24994"/>
    <cellStyle name="표준 5 3 4 4 4 8" xfId="33205"/>
    <cellStyle name="표준 5 3 4 4 4 9" xfId="41398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1"/>
    <cellStyle name="표준 5 3 4 4 5 2 2 4" xfId="48054"/>
    <cellStyle name="표준 5 3 4 4 5 2 3" xfId="19294"/>
    <cellStyle name="표준 5 3 4 4 5 2 4" xfId="23456"/>
    <cellStyle name="표준 5 3 4 4 5 2 5" xfId="27554"/>
    <cellStyle name="표준 5 3 4 4 5 2 6" xfId="35765"/>
    <cellStyle name="표준 5 3 4 4 5 2 7" xfId="43958"/>
    <cellStyle name="표준 5 3 4 4 5 3" xfId="8894"/>
    <cellStyle name="표준 5 3 4 4 5 3 2" xfId="29602"/>
    <cellStyle name="표준 5 3 4 4 5 3 3" xfId="37813"/>
    <cellStyle name="표준 5 3 4 4 5 3 4" xfId="46006"/>
    <cellStyle name="표준 5 3 4 4 5 4" xfId="13006"/>
    <cellStyle name="표준 5 3 4 4 5 5" xfId="17246"/>
    <cellStyle name="표준 5 3 4 4 5 6" xfId="21408"/>
    <cellStyle name="표준 5 3 4 4 5 7" xfId="25506"/>
    <cellStyle name="표준 5 3 4 4 5 8" xfId="33717"/>
    <cellStyle name="표준 5 3 4 4 5 9" xfId="41910"/>
    <cellStyle name="표준 5 3 4 4 6" xfId="9406"/>
    <cellStyle name="표준 5 3 4 4 6 2" xfId="13518"/>
    <cellStyle name="표준 5 3 4 4 6 2 2" xfId="30114"/>
    <cellStyle name="표준 5 3 4 4 6 2 3" xfId="38325"/>
    <cellStyle name="표준 5 3 4 4 6 2 4" xfId="46518"/>
    <cellStyle name="표준 5 3 4 4 6 3" xfId="17758"/>
    <cellStyle name="표준 5 3 4 4 6 4" xfId="21920"/>
    <cellStyle name="표준 5 3 4 4 6 5" xfId="26018"/>
    <cellStyle name="표준 5 3 4 4 6 6" xfId="34229"/>
    <cellStyle name="표준 5 3 4 4 6 7" xfId="42422"/>
    <cellStyle name="표준 5 3 4 4 7" xfId="7358"/>
    <cellStyle name="표준 5 3 4 4 7 2" xfId="28066"/>
    <cellStyle name="표준 5 3 4 4 7 3" xfId="36277"/>
    <cellStyle name="표준 5 3 4 4 7 4" xfId="44470"/>
    <cellStyle name="표준 5 3 4 4 8" xfId="11470"/>
    <cellStyle name="표준 5 3 4 4 9" xfId="15710"/>
    <cellStyle name="표준 5 3 4 5" xfId="630"/>
    <cellStyle name="표준 5 3 4 5 10" xfId="24098"/>
    <cellStyle name="표준 5 3 4 5 11" xfId="32309"/>
    <cellStyle name="표준 5 3 4 5 12" xfId="40502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5"/>
    <cellStyle name="표준 5 3 4 5 2 2 2 4" xfId="47158"/>
    <cellStyle name="표준 5 3 4 5 2 2 3" xfId="18398"/>
    <cellStyle name="표준 5 3 4 5 2 2 4" xfId="22560"/>
    <cellStyle name="표준 5 3 4 5 2 2 5" xfId="26658"/>
    <cellStyle name="표준 5 3 4 5 2 2 6" xfId="34869"/>
    <cellStyle name="표준 5 3 4 5 2 2 7" xfId="43062"/>
    <cellStyle name="표준 5 3 4 5 2 3" xfId="7998"/>
    <cellStyle name="표준 5 3 4 5 2 3 2" xfId="28706"/>
    <cellStyle name="표준 5 3 4 5 2 3 3" xfId="36917"/>
    <cellStyle name="표준 5 3 4 5 2 3 4" xfId="45110"/>
    <cellStyle name="표준 5 3 4 5 2 4" xfId="12110"/>
    <cellStyle name="표준 5 3 4 5 2 5" xfId="16350"/>
    <cellStyle name="표준 5 3 4 5 2 6" xfId="20512"/>
    <cellStyle name="표준 5 3 4 5 2 7" xfId="24610"/>
    <cellStyle name="표준 5 3 4 5 2 8" xfId="32821"/>
    <cellStyle name="표준 5 3 4 5 2 9" xfId="41014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7"/>
    <cellStyle name="표준 5 3 4 5 3 2 2 4" xfId="47670"/>
    <cellStyle name="표준 5 3 4 5 3 2 3" xfId="18910"/>
    <cellStyle name="표준 5 3 4 5 3 2 4" xfId="23072"/>
    <cellStyle name="표준 5 3 4 5 3 2 5" xfId="27170"/>
    <cellStyle name="표준 5 3 4 5 3 2 6" xfId="35381"/>
    <cellStyle name="표준 5 3 4 5 3 2 7" xfId="43574"/>
    <cellStyle name="표준 5 3 4 5 3 3" xfId="8510"/>
    <cellStyle name="표준 5 3 4 5 3 3 2" xfId="29218"/>
    <cellStyle name="표준 5 3 4 5 3 3 3" xfId="37429"/>
    <cellStyle name="표준 5 3 4 5 3 3 4" xfId="45622"/>
    <cellStyle name="표준 5 3 4 5 3 4" xfId="12622"/>
    <cellStyle name="표준 5 3 4 5 3 5" xfId="16862"/>
    <cellStyle name="표준 5 3 4 5 3 6" xfId="21024"/>
    <cellStyle name="표준 5 3 4 5 3 7" xfId="25122"/>
    <cellStyle name="표준 5 3 4 5 3 8" xfId="33333"/>
    <cellStyle name="표준 5 3 4 5 3 9" xfId="41526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9"/>
    <cellStyle name="표준 5 3 4 5 4 2 2 4" xfId="48182"/>
    <cellStyle name="표준 5 3 4 5 4 2 3" xfId="19422"/>
    <cellStyle name="표준 5 3 4 5 4 2 4" xfId="23584"/>
    <cellStyle name="표준 5 3 4 5 4 2 5" xfId="27682"/>
    <cellStyle name="표준 5 3 4 5 4 2 6" xfId="35893"/>
    <cellStyle name="표준 5 3 4 5 4 2 7" xfId="44086"/>
    <cellStyle name="표준 5 3 4 5 4 3" xfId="9022"/>
    <cellStyle name="표준 5 3 4 5 4 3 2" xfId="29730"/>
    <cellStyle name="표준 5 3 4 5 4 3 3" xfId="37941"/>
    <cellStyle name="표준 5 3 4 5 4 3 4" xfId="46134"/>
    <cellStyle name="표준 5 3 4 5 4 4" xfId="13134"/>
    <cellStyle name="표준 5 3 4 5 4 5" xfId="17374"/>
    <cellStyle name="표준 5 3 4 5 4 6" xfId="21536"/>
    <cellStyle name="표준 5 3 4 5 4 7" xfId="25634"/>
    <cellStyle name="표준 5 3 4 5 4 8" xfId="33845"/>
    <cellStyle name="표준 5 3 4 5 4 9" xfId="42038"/>
    <cellStyle name="표준 5 3 4 5 5" xfId="9534"/>
    <cellStyle name="표준 5 3 4 5 5 2" xfId="13646"/>
    <cellStyle name="표준 5 3 4 5 5 2 2" xfId="30242"/>
    <cellStyle name="표준 5 3 4 5 5 2 3" xfId="38453"/>
    <cellStyle name="표준 5 3 4 5 5 2 4" xfId="46646"/>
    <cellStyle name="표준 5 3 4 5 5 3" xfId="17886"/>
    <cellStyle name="표준 5 3 4 5 5 4" xfId="22048"/>
    <cellStyle name="표준 5 3 4 5 5 5" xfId="26146"/>
    <cellStyle name="표준 5 3 4 5 5 6" xfId="34357"/>
    <cellStyle name="표준 5 3 4 5 5 7" xfId="42550"/>
    <cellStyle name="표준 5 3 4 5 6" xfId="7486"/>
    <cellStyle name="표준 5 3 4 5 6 2" xfId="28194"/>
    <cellStyle name="표준 5 3 4 5 6 3" xfId="36405"/>
    <cellStyle name="표준 5 3 4 5 6 4" xfId="44598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9"/>
    <cellStyle name="표준 5 3 4 6 2 2 4" xfId="46902"/>
    <cellStyle name="표준 5 3 4 6 2 3" xfId="18142"/>
    <cellStyle name="표준 5 3 4 6 2 4" xfId="22304"/>
    <cellStyle name="표준 5 3 4 6 2 5" xfId="26402"/>
    <cellStyle name="표준 5 3 4 6 2 6" xfId="34613"/>
    <cellStyle name="표준 5 3 4 6 2 7" xfId="42806"/>
    <cellStyle name="표준 5 3 4 6 3" xfId="7742"/>
    <cellStyle name="표준 5 3 4 6 3 2" xfId="28450"/>
    <cellStyle name="표준 5 3 4 6 3 3" xfId="36661"/>
    <cellStyle name="표준 5 3 4 6 3 4" xfId="44854"/>
    <cellStyle name="표준 5 3 4 6 4" xfId="11854"/>
    <cellStyle name="표준 5 3 4 6 5" xfId="16094"/>
    <cellStyle name="표준 5 3 4 6 6" xfId="20256"/>
    <cellStyle name="표준 5 3 4 6 7" xfId="24354"/>
    <cellStyle name="표준 5 3 4 6 8" xfId="32565"/>
    <cellStyle name="표준 5 3 4 6 9" xfId="40758"/>
    <cellStyle name="표준 5 3 4 7" xfId="1398"/>
    <cellStyle name="표준 5 3 4 7 2" xfId="10302"/>
    <cellStyle name="표준 5 3 4 7 2 2" xfId="14414"/>
    <cellStyle name="표준 5 3 4 7 2 2 2" xfId="31010"/>
    <cellStyle name="표준 5 3 4 7 2 2 3" xfId="39221"/>
    <cellStyle name="표준 5 3 4 7 2 2 4" xfId="47414"/>
    <cellStyle name="표준 5 3 4 7 2 3" xfId="18654"/>
    <cellStyle name="표준 5 3 4 7 2 4" xfId="22816"/>
    <cellStyle name="표준 5 3 4 7 2 5" xfId="26914"/>
    <cellStyle name="표준 5 3 4 7 2 6" xfId="35125"/>
    <cellStyle name="표준 5 3 4 7 2 7" xfId="43318"/>
    <cellStyle name="표준 5 3 4 7 3" xfId="8254"/>
    <cellStyle name="표준 5 3 4 7 3 2" xfId="28962"/>
    <cellStyle name="표준 5 3 4 7 3 3" xfId="37173"/>
    <cellStyle name="표준 5 3 4 7 3 4" xfId="45366"/>
    <cellStyle name="표준 5 3 4 7 4" xfId="12366"/>
    <cellStyle name="표준 5 3 4 7 5" xfId="16606"/>
    <cellStyle name="표준 5 3 4 7 6" xfId="20768"/>
    <cellStyle name="표준 5 3 4 7 7" xfId="24866"/>
    <cellStyle name="표준 5 3 4 7 8" xfId="33077"/>
    <cellStyle name="표준 5 3 4 7 9" xfId="41270"/>
    <cellStyle name="표준 5 3 4 8" xfId="1910"/>
    <cellStyle name="표준 5 3 4 8 2" xfId="10814"/>
    <cellStyle name="표준 5 3 4 8 2 2" xfId="14926"/>
    <cellStyle name="표준 5 3 4 8 2 2 2" xfId="31522"/>
    <cellStyle name="표준 5 3 4 8 2 2 3" xfId="39733"/>
    <cellStyle name="표준 5 3 4 8 2 2 4" xfId="47926"/>
    <cellStyle name="표준 5 3 4 8 2 3" xfId="19166"/>
    <cellStyle name="표준 5 3 4 8 2 4" xfId="23328"/>
    <cellStyle name="표준 5 3 4 8 2 5" xfId="27426"/>
    <cellStyle name="표준 5 3 4 8 2 6" xfId="35637"/>
    <cellStyle name="표준 5 3 4 8 2 7" xfId="43830"/>
    <cellStyle name="표준 5 3 4 8 3" xfId="8766"/>
    <cellStyle name="표준 5 3 4 8 3 2" xfId="29474"/>
    <cellStyle name="표준 5 3 4 8 3 3" xfId="37685"/>
    <cellStyle name="표준 5 3 4 8 3 4" xfId="45878"/>
    <cellStyle name="표준 5 3 4 8 4" xfId="12878"/>
    <cellStyle name="표준 5 3 4 8 5" xfId="17118"/>
    <cellStyle name="표준 5 3 4 8 6" xfId="21280"/>
    <cellStyle name="표준 5 3 4 8 7" xfId="25378"/>
    <cellStyle name="표준 5 3 4 8 8" xfId="33589"/>
    <cellStyle name="표준 5 3 4 8 9" xfId="41782"/>
    <cellStyle name="표준 5 3 4 9" xfId="6967"/>
    <cellStyle name="표준 5 3 4 9 2" xfId="9278"/>
    <cellStyle name="표준 5 3 4 9 2 2" xfId="29986"/>
    <cellStyle name="표준 5 3 4 9 2 3" xfId="38197"/>
    <cellStyle name="표준 5 3 4 9 2 4" xfId="46390"/>
    <cellStyle name="표준 5 3 4 9 3" xfId="13390"/>
    <cellStyle name="표준 5 3 4 9 4" xfId="17630"/>
    <cellStyle name="표준 5 3 4 9 5" xfId="21792"/>
    <cellStyle name="표준 5 3 4 9 6" xfId="25890"/>
    <cellStyle name="표준 5 3 4 9 7" xfId="34101"/>
    <cellStyle name="표준 5 3 4 9 8" xfId="42294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9"/>
    <cellStyle name="표준 5 3 5 18" xfId="40262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3"/>
    <cellStyle name="표준 5 3 5 2 16" xfId="40326"/>
    <cellStyle name="표준 5 3 5 2 2" xfId="582"/>
    <cellStyle name="표준 5 3 5 2 2 10" xfId="19952"/>
    <cellStyle name="표준 5 3 5 2 2 11" xfId="24050"/>
    <cellStyle name="표준 5 3 5 2 2 12" xfId="32261"/>
    <cellStyle name="표준 5 3 5 2 2 13" xfId="40454"/>
    <cellStyle name="표준 5 3 5 2 2 2" xfId="838"/>
    <cellStyle name="표준 5 3 5 2 2 2 10" xfId="24306"/>
    <cellStyle name="표준 5 3 5 2 2 2 11" xfId="32517"/>
    <cellStyle name="표준 5 3 5 2 2 2 12" xfId="40710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3"/>
    <cellStyle name="표준 5 3 5 2 2 2 2 2 2 4" xfId="47366"/>
    <cellStyle name="표준 5 3 5 2 2 2 2 2 3" xfId="18606"/>
    <cellStyle name="표준 5 3 5 2 2 2 2 2 4" xfId="22768"/>
    <cellStyle name="표준 5 3 5 2 2 2 2 2 5" xfId="26866"/>
    <cellStyle name="표준 5 3 5 2 2 2 2 2 6" xfId="35077"/>
    <cellStyle name="표준 5 3 5 2 2 2 2 2 7" xfId="43270"/>
    <cellStyle name="표준 5 3 5 2 2 2 2 3" xfId="8206"/>
    <cellStyle name="표준 5 3 5 2 2 2 2 3 2" xfId="28914"/>
    <cellStyle name="표준 5 3 5 2 2 2 2 3 3" xfId="37125"/>
    <cellStyle name="표준 5 3 5 2 2 2 2 3 4" xfId="45318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9"/>
    <cellStyle name="표준 5 3 5 2 2 2 2 9" xfId="41222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5"/>
    <cellStyle name="표준 5 3 5 2 2 2 3 2 2 4" xfId="47878"/>
    <cellStyle name="표준 5 3 5 2 2 2 3 2 3" xfId="19118"/>
    <cellStyle name="표준 5 3 5 2 2 2 3 2 4" xfId="23280"/>
    <cellStyle name="표준 5 3 5 2 2 2 3 2 5" xfId="27378"/>
    <cellStyle name="표준 5 3 5 2 2 2 3 2 6" xfId="35589"/>
    <cellStyle name="표준 5 3 5 2 2 2 3 2 7" xfId="43782"/>
    <cellStyle name="표준 5 3 5 2 2 2 3 3" xfId="8718"/>
    <cellStyle name="표준 5 3 5 2 2 2 3 3 2" xfId="29426"/>
    <cellStyle name="표준 5 3 5 2 2 2 3 3 3" xfId="37637"/>
    <cellStyle name="표준 5 3 5 2 2 2 3 3 4" xfId="45830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1"/>
    <cellStyle name="표준 5 3 5 2 2 2 3 9" xfId="41734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7"/>
    <cellStyle name="표준 5 3 5 2 2 2 4 2 2 4" xfId="48390"/>
    <cellStyle name="표준 5 3 5 2 2 2 4 2 3" xfId="19630"/>
    <cellStyle name="표준 5 3 5 2 2 2 4 2 4" xfId="23792"/>
    <cellStyle name="표준 5 3 5 2 2 2 4 2 5" xfId="27890"/>
    <cellStyle name="표준 5 3 5 2 2 2 4 2 6" xfId="36101"/>
    <cellStyle name="표준 5 3 5 2 2 2 4 2 7" xfId="44294"/>
    <cellStyle name="표준 5 3 5 2 2 2 4 3" xfId="9230"/>
    <cellStyle name="표준 5 3 5 2 2 2 4 3 2" xfId="29938"/>
    <cellStyle name="표준 5 3 5 2 2 2 4 3 3" xfId="38149"/>
    <cellStyle name="표준 5 3 5 2 2 2 4 3 4" xfId="46342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3"/>
    <cellStyle name="표준 5 3 5 2 2 2 4 9" xfId="42246"/>
    <cellStyle name="표준 5 3 5 2 2 2 5" xfId="9742"/>
    <cellStyle name="표준 5 3 5 2 2 2 5 2" xfId="13854"/>
    <cellStyle name="표준 5 3 5 2 2 2 5 2 2" xfId="30450"/>
    <cellStyle name="표준 5 3 5 2 2 2 5 2 3" xfId="38661"/>
    <cellStyle name="표준 5 3 5 2 2 2 5 2 4" xfId="46854"/>
    <cellStyle name="표준 5 3 5 2 2 2 5 3" xfId="18094"/>
    <cellStyle name="표준 5 3 5 2 2 2 5 4" xfId="22256"/>
    <cellStyle name="표준 5 3 5 2 2 2 5 5" xfId="26354"/>
    <cellStyle name="표준 5 3 5 2 2 2 5 6" xfId="34565"/>
    <cellStyle name="표준 5 3 5 2 2 2 5 7" xfId="42758"/>
    <cellStyle name="표준 5 3 5 2 2 2 6" xfId="7694"/>
    <cellStyle name="표준 5 3 5 2 2 2 6 2" xfId="28402"/>
    <cellStyle name="표준 5 3 5 2 2 2 6 3" xfId="36613"/>
    <cellStyle name="표준 5 3 5 2 2 2 6 4" xfId="44806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7"/>
    <cellStyle name="표준 5 3 5 2 2 3 2 2 4" xfId="47110"/>
    <cellStyle name="표준 5 3 5 2 2 3 2 3" xfId="18350"/>
    <cellStyle name="표준 5 3 5 2 2 3 2 4" xfId="22512"/>
    <cellStyle name="표준 5 3 5 2 2 3 2 5" xfId="26610"/>
    <cellStyle name="표준 5 3 5 2 2 3 2 6" xfId="34821"/>
    <cellStyle name="표준 5 3 5 2 2 3 2 7" xfId="43014"/>
    <cellStyle name="표준 5 3 5 2 2 3 3" xfId="7950"/>
    <cellStyle name="표준 5 3 5 2 2 3 3 2" xfId="28658"/>
    <cellStyle name="표준 5 3 5 2 2 3 3 3" xfId="36869"/>
    <cellStyle name="표준 5 3 5 2 2 3 3 4" xfId="45062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3"/>
    <cellStyle name="표준 5 3 5 2 2 3 9" xfId="40966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9"/>
    <cellStyle name="표준 5 3 5 2 2 4 2 2 4" xfId="47622"/>
    <cellStyle name="표준 5 3 5 2 2 4 2 3" xfId="18862"/>
    <cellStyle name="표준 5 3 5 2 2 4 2 4" xfId="23024"/>
    <cellStyle name="표준 5 3 5 2 2 4 2 5" xfId="27122"/>
    <cellStyle name="표준 5 3 5 2 2 4 2 6" xfId="35333"/>
    <cellStyle name="표준 5 3 5 2 2 4 2 7" xfId="43526"/>
    <cellStyle name="표준 5 3 5 2 2 4 3" xfId="8462"/>
    <cellStyle name="표준 5 3 5 2 2 4 3 2" xfId="29170"/>
    <cellStyle name="표준 5 3 5 2 2 4 3 3" xfId="37381"/>
    <cellStyle name="표준 5 3 5 2 2 4 3 4" xfId="45574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5"/>
    <cellStyle name="표준 5 3 5 2 2 4 9" xfId="41478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1"/>
    <cellStyle name="표준 5 3 5 2 2 5 2 2 4" xfId="48134"/>
    <cellStyle name="표준 5 3 5 2 2 5 2 3" xfId="19374"/>
    <cellStyle name="표준 5 3 5 2 2 5 2 4" xfId="23536"/>
    <cellStyle name="표준 5 3 5 2 2 5 2 5" xfId="27634"/>
    <cellStyle name="표준 5 3 5 2 2 5 2 6" xfId="35845"/>
    <cellStyle name="표준 5 3 5 2 2 5 2 7" xfId="44038"/>
    <cellStyle name="표준 5 3 5 2 2 5 3" xfId="8974"/>
    <cellStyle name="표준 5 3 5 2 2 5 3 2" xfId="29682"/>
    <cellStyle name="표준 5 3 5 2 2 5 3 3" xfId="37893"/>
    <cellStyle name="표준 5 3 5 2 2 5 3 4" xfId="46086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7"/>
    <cellStyle name="표준 5 3 5 2 2 5 9" xfId="41990"/>
    <cellStyle name="표준 5 3 5 2 2 6" xfId="9486"/>
    <cellStyle name="표준 5 3 5 2 2 6 2" xfId="13598"/>
    <cellStyle name="표준 5 3 5 2 2 6 2 2" xfId="30194"/>
    <cellStyle name="표준 5 3 5 2 2 6 2 3" xfId="38405"/>
    <cellStyle name="표준 5 3 5 2 2 6 2 4" xfId="46598"/>
    <cellStyle name="표준 5 3 5 2 2 6 3" xfId="17838"/>
    <cellStyle name="표준 5 3 5 2 2 6 4" xfId="22000"/>
    <cellStyle name="표준 5 3 5 2 2 6 5" xfId="26098"/>
    <cellStyle name="표준 5 3 5 2 2 6 6" xfId="34309"/>
    <cellStyle name="표준 5 3 5 2 2 6 7" xfId="42502"/>
    <cellStyle name="표준 5 3 5 2 2 7" xfId="7438"/>
    <cellStyle name="표준 5 3 5 2 2 7 2" xfId="28146"/>
    <cellStyle name="표준 5 3 5 2 2 7 3" xfId="36357"/>
    <cellStyle name="표준 5 3 5 2 2 7 4" xfId="44550"/>
    <cellStyle name="표준 5 3 5 2 2 8" xfId="11550"/>
    <cellStyle name="표준 5 3 5 2 2 9" xfId="15790"/>
    <cellStyle name="표준 5 3 5 2 3" xfId="710"/>
    <cellStyle name="표준 5 3 5 2 3 10" xfId="24178"/>
    <cellStyle name="표준 5 3 5 2 3 11" xfId="32389"/>
    <cellStyle name="표준 5 3 5 2 3 12" xfId="40582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5"/>
    <cellStyle name="표준 5 3 5 2 3 2 2 2 4" xfId="47238"/>
    <cellStyle name="표준 5 3 5 2 3 2 2 3" xfId="18478"/>
    <cellStyle name="표준 5 3 5 2 3 2 2 4" xfId="22640"/>
    <cellStyle name="표준 5 3 5 2 3 2 2 5" xfId="26738"/>
    <cellStyle name="표준 5 3 5 2 3 2 2 6" xfId="34949"/>
    <cellStyle name="표준 5 3 5 2 3 2 2 7" xfId="43142"/>
    <cellStyle name="표준 5 3 5 2 3 2 3" xfId="8078"/>
    <cellStyle name="표준 5 3 5 2 3 2 3 2" xfId="28786"/>
    <cellStyle name="표준 5 3 5 2 3 2 3 3" xfId="36997"/>
    <cellStyle name="표준 5 3 5 2 3 2 3 4" xfId="45190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1"/>
    <cellStyle name="표준 5 3 5 2 3 2 9" xfId="41094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7"/>
    <cellStyle name="표준 5 3 5 2 3 3 2 2 4" xfId="47750"/>
    <cellStyle name="표준 5 3 5 2 3 3 2 3" xfId="18990"/>
    <cellStyle name="표준 5 3 5 2 3 3 2 4" xfId="23152"/>
    <cellStyle name="표준 5 3 5 2 3 3 2 5" xfId="27250"/>
    <cellStyle name="표준 5 3 5 2 3 3 2 6" xfId="35461"/>
    <cellStyle name="표준 5 3 5 2 3 3 2 7" xfId="43654"/>
    <cellStyle name="표준 5 3 5 2 3 3 3" xfId="8590"/>
    <cellStyle name="표준 5 3 5 2 3 3 3 2" xfId="29298"/>
    <cellStyle name="표준 5 3 5 2 3 3 3 3" xfId="37509"/>
    <cellStyle name="표준 5 3 5 2 3 3 3 4" xfId="45702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3"/>
    <cellStyle name="표준 5 3 5 2 3 3 9" xfId="41606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9"/>
    <cellStyle name="표준 5 3 5 2 3 4 2 2 4" xfId="48262"/>
    <cellStyle name="표준 5 3 5 2 3 4 2 3" xfId="19502"/>
    <cellStyle name="표준 5 3 5 2 3 4 2 4" xfId="23664"/>
    <cellStyle name="표준 5 3 5 2 3 4 2 5" xfId="27762"/>
    <cellStyle name="표준 5 3 5 2 3 4 2 6" xfId="35973"/>
    <cellStyle name="표준 5 3 5 2 3 4 2 7" xfId="44166"/>
    <cellStyle name="표준 5 3 5 2 3 4 3" xfId="9102"/>
    <cellStyle name="표준 5 3 5 2 3 4 3 2" xfId="29810"/>
    <cellStyle name="표준 5 3 5 2 3 4 3 3" xfId="38021"/>
    <cellStyle name="표준 5 3 5 2 3 4 3 4" xfId="46214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5"/>
    <cellStyle name="표준 5 3 5 2 3 4 9" xfId="42118"/>
    <cellStyle name="표준 5 3 5 2 3 5" xfId="9614"/>
    <cellStyle name="표준 5 3 5 2 3 5 2" xfId="13726"/>
    <cellStyle name="표준 5 3 5 2 3 5 2 2" xfId="30322"/>
    <cellStyle name="표준 5 3 5 2 3 5 2 3" xfId="38533"/>
    <cellStyle name="표준 5 3 5 2 3 5 2 4" xfId="46726"/>
    <cellStyle name="표준 5 3 5 2 3 5 3" xfId="17966"/>
    <cellStyle name="표준 5 3 5 2 3 5 4" xfId="22128"/>
    <cellStyle name="표준 5 3 5 2 3 5 5" xfId="26226"/>
    <cellStyle name="표준 5 3 5 2 3 5 6" xfId="34437"/>
    <cellStyle name="표준 5 3 5 2 3 5 7" xfId="42630"/>
    <cellStyle name="표준 5 3 5 2 3 6" xfId="7566"/>
    <cellStyle name="표준 5 3 5 2 3 6 2" xfId="28274"/>
    <cellStyle name="표준 5 3 5 2 3 6 3" xfId="36485"/>
    <cellStyle name="표준 5 3 5 2 3 6 4" xfId="44678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9"/>
    <cellStyle name="표준 5 3 5 2 4 2 2 4" xfId="46982"/>
    <cellStyle name="표준 5 3 5 2 4 2 3" xfId="18222"/>
    <cellStyle name="표준 5 3 5 2 4 2 4" xfId="22384"/>
    <cellStyle name="표준 5 3 5 2 4 2 5" xfId="26482"/>
    <cellStyle name="표준 5 3 5 2 4 2 6" xfId="34693"/>
    <cellStyle name="표준 5 3 5 2 4 2 7" xfId="42886"/>
    <cellStyle name="표준 5 3 5 2 4 3" xfId="7822"/>
    <cellStyle name="표준 5 3 5 2 4 3 2" xfId="28530"/>
    <cellStyle name="표준 5 3 5 2 4 3 3" xfId="36741"/>
    <cellStyle name="표준 5 3 5 2 4 3 4" xfId="44934"/>
    <cellStyle name="표준 5 3 5 2 4 4" xfId="11934"/>
    <cellStyle name="표준 5 3 5 2 4 5" xfId="16174"/>
    <cellStyle name="표준 5 3 5 2 4 6" xfId="20336"/>
    <cellStyle name="표준 5 3 5 2 4 7" xfId="24434"/>
    <cellStyle name="표준 5 3 5 2 4 8" xfId="32645"/>
    <cellStyle name="표준 5 3 5 2 4 9" xfId="40838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1"/>
    <cellStyle name="표준 5 3 5 2 5 2 2 4" xfId="47494"/>
    <cellStyle name="표준 5 3 5 2 5 2 3" xfId="18734"/>
    <cellStyle name="표준 5 3 5 2 5 2 4" xfId="22896"/>
    <cellStyle name="표준 5 3 5 2 5 2 5" xfId="26994"/>
    <cellStyle name="표준 5 3 5 2 5 2 6" xfId="35205"/>
    <cellStyle name="표준 5 3 5 2 5 2 7" xfId="43398"/>
    <cellStyle name="표준 5 3 5 2 5 3" xfId="8334"/>
    <cellStyle name="표준 5 3 5 2 5 3 2" xfId="29042"/>
    <cellStyle name="표준 5 3 5 2 5 3 3" xfId="37253"/>
    <cellStyle name="표준 5 3 5 2 5 3 4" xfId="45446"/>
    <cellStyle name="표준 5 3 5 2 5 4" xfId="12446"/>
    <cellStyle name="표준 5 3 5 2 5 5" xfId="16686"/>
    <cellStyle name="표준 5 3 5 2 5 6" xfId="20848"/>
    <cellStyle name="표준 5 3 5 2 5 7" xfId="24946"/>
    <cellStyle name="표준 5 3 5 2 5 8" xfId="33157"/>
    <cellStyle name="표준 5 3 5 2 5 9" xfId="41350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3"/>
    <cellStyle name="표준 5 3 5 2 6 2 2 4" xfId="48006"/>
    <cellStyle name="표준 5 3 5 2 6 2 3" xfId="19246"/>
    <cellStyle name="표준 5 3 5 2 6 2 4" xfId="23408"/>
    <cellStyle name="표준 5 3 5 2 6 2 5" xfId="27506"/>
    <cellStyle name="표준 5 3 5 2 6 2 6" xfId="35717"/>
    <cellStyle name="표준 5 3 5 2 6 2 7" xfId="43910"/>
    <cellStyle name="표준 5 3 5 2 6 3" xfId="8846"/>
    <cellStyle name="표준 5 3 5 2 6 3 2" xfId="29554"/>
    <cellStyle name="표준 5 3 5 2 6 3 3" xfId="37765"/>
    <cellStyle name="표준 5 3 5 2 6 3 4" xfId="45958"/>
    <cellStyle name="표준 5 3 5 2 6 4" xfId="12958"/>
    <cellStyle name="표준 5 3 5 2 6 5" xfId="17198"/>
    <cellStyle name="표준 5 3 5 2 6 6" xfId="21360"/>
    <cellStyle name="표준 5 3 5 2 6 7" xfId="25458"/>
    <cellStyle name="표준 5 3 5 2 6 8" xfId="33669"/>
    <cellStyle name="표준 5 3 5 2 6 9" xfId="41862"/>
    <cellStyle name="표준 5 3 5 2 7" xfId="7051"/>
    <cellStyle name="표준 5 3 5 2 7 2" xfId="9358"/>
    <cellStyle name="표준 5 3 5 2 7 2 2" xfId="30066"/>
    <cellStyle name="표준 5 3 5 2 7 2 3" xfId="38277"/>
    <cellStyle name="표준 5 3 5 2 7 2 4" xfId="46470"/>
    <cellStyle name="표준 5 3 5 2 7 3" xfId="13470"/>
    <cellStyle name="표준 5 3 5 2 7 4" xfId="17710"/>
    <cellStyle name="표준 5 3 5 2 7 5" xfId="21872"/>
    <cellStyle name="표준 5 3 5 2 7 6" xfId="25970"/>
    <cellStyle name="표준 5 3 5 2 7 7" xfId="34181"/>
    <cellStyle name="표준 5 3 5 2 7 8" xfId="42374"/>
    <cellStyle name="표준 5 3 5 2 8" xfId="7129"/>
    <cellStyle name="표준 5 3 5 2 8 2" xfId="28018"/>
    <cellStyle name="표준 5 3 5 2 8 3" xfId="36229"/>
    <cellStyle name="표준 5 3 5 2 8 4" xfId="44422"/>
    <cellStyle name="표준 5 3 5 2 9" xfId="7310"/>
    <cellStyle name="표준 5 3 5 3" xfId="518"/>
    <cellStyle name="표준 5 3 5 3 10" xfId="19888"/>
    <cellStyle name="표준 5 3 5 3 11" xfId="23986"/>
    <cellStyle name="표준 5 3 5 3 12" xfId="32197"/>
    <cellStyle name="표준 5 3 5 3 13" xfId="40390"/>
    <cellStyle name="표준 5 3 5 3 2" xfId="774"/>
    <cellStyle name="표준 5 3 5 3 2 10" xfId="24242"/>
    <cellStyle name="표준 5 3 5 3 2 11" xfId="32453"/>
    <cellStyle name="표준 5 3 5 3 2 12" xfId="40646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9"/>
    <cellStyle name="표준 5 3 5 3 2 2 2 2 4" xfId="47302"/>
    <cellStyle name="표준 5 3 5 3 2 2 2 3" xfId="18542"/>
    <cellStyle name="표준 5 3 5 3 2 2 2 4" xfId="22704"/>
    <cellStyle name="표준 5 3 5 3 2 2 2 5" xfId="26802"/>
    <cellStyle name="표준 5 3 5 3 2 2 2 6" xfId="35013"/>
    <cellStyle name="표준 5 3 5 3 2 2 2 7" xfId="43206"/>
    <cellStyle name="표준 5 3 5 3 2 2 3" xfId="8142"/>
    <cellStyle name="표준 5 3 5 3 2 2 3 2" xfId="28850"/>
    <cellStyle name="표준 5 3 5 3 2 2 3 3" xfId="37061"/>
    <cellStyle name="표준 5 3 5 3 2 2 3 4" xfId="45254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5"/>
    <cellStyle name="표준 5 3 5 3 2 2 9" xfId="41158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1"/>
    <cellStyle name="표준 5 3 5 3 2 3 2 2 4" xfId="47814"/>
    <cellStyle name="표준 5 3 5 3 2 3 2 3" xfId="19054"/>
    <cellStyle name="표준 5 3 5 3 2 3 2 4" xfId="23216"/>
    <cellStyle name="표준 5 3 5 3 2 3 2 5" xfId="27314"/>
    <cellStyle name="표준 5 3 5 3 2 3 2 6" xfId="35525"/>
    <cellStyle name="표준 5 3 5 3 2 3 2 7" xfId="43718"/>
    <cellStyle name="표준 5 3 5 3 2 3 3" xfId="8654"/>
    <cellStyle name="표준 5 3 5 3 2 3 3 2" xfId="29362"/>
    <cellStyle name="표준 5 3 5 3 2 3 3 3" xfId="37573"/>
    <cellStyle name="표준 5 3 5 3 2 3 3 4" xfId="45766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7"/>
    <cellStyle name="표준 5 3 5 3 2 3 9" xfId="41670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3"/>
    <cellStyle name="표준 5 3 5 3 2 4 2 2 4" xfId="48326"/>
    <cellStyle name="표준 5 3 5 3 2 4 2 3" xfId="19566"/>
    <cellStyle name="표준 5 3 5 3 2 4 2 4" xfId="23728"/>
    <cellStyle name="표준 5 3 5 3 2 4 2 5" xfId="27826"/>
    <cellStyle name="표준 5 3 5 3 2 4 2 6" xfId="36037"/>
    <cellStyle name="표준 5 3 5 3 2 4 2 7" xfId="44230"/>
    <cellStyle name="표준 5 3 5 3 2 4 3" xfId="9166"/>
    <cellStyle name="표준 5 3 5 3 2 4 3 2" xfId="29874"/>
    <cellStyle name="표준 5 3 5 3 2 4 3 3" xfId="38085"/>
    <cellStyle name="표준 5 3 5 3 2 4 3 4" xfId="46278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9"/>
    <cellStyle name="표준 5 3 5 3 2 4 9" xfId="42182"/>
    <cellStyle name="표준 5 3 5 3 2 5" xfId="9678"/>
    <cellStyle name="표준 5 3 5 3 2 5 2" xfId="13790"/>
    <cellStyle name="표준 5 3 5 3 2 5 2 2" xfId="30386"/>
    <cellStyle name="표준 5 3 5 3 2 5 2 3" xfId="38597"/>
    <cellStyle name="표준 5 3 5 3 2 5 2 4" xfId="46790"/>
    <cellStyle name="표준 5 3 5 3 2 5 3" xfId="18030"/>
    <cellStyle name="표준 5 3 5 3 2 5 4" xfId="22192"/>
    <cellStyle name="표준 5 3 5 3 2 5 5" xfId="26290"/>
    <cellStyle name="표준 5 3 5 3 2 5 6" xfId="34501"/>
    <cellStyle name="표준 5 3 5 3 2 5 7" xfId="42694"/>
    <cellStyle name="표준 5 3 5 3 2 6" xfId="7630"/>
    <cellStyle name="표준 5 3 5 3 2 6 2" xfId="28338"/>
    <cellStyle name="표준 5 3 5 3 2 6 3" xfId="36549"/>
    <cellStyle name="표준 5 3 5 3 2 6 4" xfId="44742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3"/>
    <cellStyle name="표준 5 3 5 3 3 2 2 4" xfId="47046"/>
    <cellStyle name="표준 5 3 5 3 3 2 3" xfId="18286"/>
    <cellStyle name="표준 5 3 5 3 3 2 4" xfId="22448"/>
    <cellStyle name="표준 5 3 5 3 3 2 5" xfId="26546"/>
    <cellStyle name="표준 5 3 5 3 3 2 6" xfId="34757"/>
    <cellStyle name="표준 5 3 5 3 3 2 7" xfId="42950"/>
    <cellStyle name="표준 5 3 5 3 3 3" xfId="7886"/>
    <cellStyle name="표준 5 3 5 3 3 3 2" xfId="28594"/>
    <cellStyle name="표준 5 3 5 3 3 3 3" xfId="36805"/>
    <cellStyle name="표준 5 3 5 3 3 3 4" xfId="44998"/>
    <cellStyle name="표준 5 3 5 3 3 4" xfId="11998"/>
    <cellStyle name="표준 5 3 5 3 3 5" xfId="16238"/>
    <cellStyle name="표준 5 3 5 3 3 6" xfId="20400"/>
    <cellStyle name="표준 5 3 5 3 3 7" xfId="24498"/>
    <cellStyle name="표준 5 3 5 3 3 8" xfId="32709"/>
    <cellStyle name="표준 5 3 5 3 3 9" xfId="40902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5"/>
    <cellStyle name="표준 5 3 5 3 4 2 2 4" xfId="47558"/>
    <cellStyle name="표준 5 3 5 3 4 2 3" xfId="18798"/>
    <cellStyle name="표준 5 3 5 3 4 2 4" xfId="22960"/>
    <cellStyle name="표준 5 3 5 3 4 2 5" xfId="27058"/>
    <cellStyle name="표준 5 3 5 3 4 2 6" xfId="35269"/>
    <cellStyle name="표준 5 3 5 3 4 2 7" xfId="43462"/>
    <cellStyle name="표준 5 3 5 3 4 3" xfId="8398"/>
    <cellStyle name="표준 5 3 5 3 4 3 2" xfId="29106"/>
    <cellStyle name="표준 5 3 5 3 4 3 3" xfId="37317"/>
    <cellStyle name="표준 5 3 5 3 4 3 4" xfId="45510"/>
    <cellStyle name="표준 5 3 5 3 4 4" xfId="12510"/>
    <cellStyle name="표준 5 3 5 3 4 5" xfId="16750"/>
    <cellStyle name="표준 5 3 5 3 4 6" xfId="20912"/>
    <cellStyle name="표준 5 3 5 3 4 7" xfId="25010"/>
    <cellStyle name="표준 5 3 5 3 4 8" xfId="33221"/>
    <cellStyle name="표준 5 3 5 3 4 9" xfId="41414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7"/>
    <cellStyle name="표준 5 3 5 3 5 2 2 4" xfId="48070"/>
    <cellStyle name="표준 5 3 5 3 5 2 3" xfId="19310"/>
    <cellStyle name="표준 5 3 5 3 5 2 4" xfId="23472"/>
    <cellStyle name="표준 5 3 5 3 5 2 5" xfId="27570"/>
    <cellStyle name="표준 5 3 5 3 5 2 6" xfId="35781"/>
    <cellStyle name="표준 5 3 5 3 5 2 7" xfId="43974"/>
    <cellStyle name="표준 5 3 5 3 5 3" xfId="8910"/>
    <cellStyle name="표준 5 3 5 3 5 3 2" xfId="29618"/>
    <cellStyle name="표준 5 3 5 3 5 3 3" xfId="37829"/>
    <cellStyle name="표준 5 3 5 3 5 3 4" xfId="46022"/>
    <cellStyle name="표준 5 3 5 3 5 4" xfId="13022"/>
    <cellStyle name="표준 5 3 5 3 5 5" xfId="17262"/>
    <cellStyle name="표준 5 3 5 3 5 6" xfId="21424"/>
    <cellStyle name="표준 5 3 5 3 5 7" xfId="25522"/>
    <cellStyle name="표준 5 3 5 3 5 8" xfId="33733"/>
    <cellStyle name="표준 5 3 5 3 5 9" xfId="41926"/>
    <cellStyle name="표준 5 3 5 3 6" xfId="9422"/>
    <cellStyle name="표준 5 3 5 3 6 2" xfId="13534"/>
    <cellStyle name="표준 5 3 5 3 6 2 2" xfId="30130"/>
    <cellStyle name="표준 5 3 5 3 6 2 3" xfId="38341"/>
    <cellStyle name="표준 5 3 5 3 6 2 4" xfId="46534"/>
    <cellStyle name="표준 5 3 5 3 6 3" xfId="17774"/>
    <cellStyle name="표준 5 3 5 3 6 4" xfId="21936"/>
    <cellStyle name="표준 5 3 5 3 6 5" xfId="26034"/>
    <cellStyle name="표준 5 3 5 3 6 6" xfId="34245"/>
    <cellStyle name="표준 5 3 5 3 6 7" xfId="42438"/>
    <cellStyle name="표준 5 3 5 3 7" xfId="7374"/>
    <cellStyle name="표준 5 3 5 3 7 2" xfId="28082"/>
    <cellStyle name="표준 5 3 5 3 7 3" xfId="36293"/>
    <cellStyle name="표준 5 3 5 3 7 4" xfId="44486"/>
    <cellStyle name="표준 5 3 5 3 8" xfId="11486"/>
    <cellStyle name="표준 5 3 5 3 9" xfId="15726"/>
    <cellStyle name="표준 5 3 5 4" xfId="646"/>
    <cellStyle name="표준 5 3 5 4 10" xfId="24114"/>
    <cellStyle name="표준 5 3 5 4 11" xfId="32325"/>
    <cellStyle name="표준 5 3 5 4 12" xfId="40518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1"/>
    <cellStyle name="표준 5 3 5 4 2 2 2 4" xfId="47174"/>
    <cellStyle name="표준 5 3 5 4 2 2 3" xfId="18414"/>
    <cellStyle name="표준 5 3 5 4 2 2 4" xfId="22576"/>
    <cellStyle name="표준 5 3 5 4 2 2 5" xfId="26674"/>
    <cellStyle name="표준 5 3 5 4 2 2 6" xfId="34885"/>
    <cellStyle name="표준 5 3 5 4 2 2 7" xfId="43078"/>
    <cellStyle name="표준 5 3 5 4 2 3" xfId="8014"/>
    <cellStyle name="표준 5 3 5 4 2 3 2" xfId="28722"/>
    <cellStyle name="표준 5 3 5 4 2 3 3" xfId="36933"/>
    <cellStyle name="표준 5 3 5 4 2 3 4" xfId="45126"/>
    <cellStyle name="표준 5 3 5 4 2 4" xfId="12126"/>
    <cellStyle name="표준 5 3 5 4 2 5" xfId="16366"/>
    <cellStyle name="표준 5 3 5 4 2 6" xfId="20528"/>
    <cellStyle name="표준 5 3 5 4 2 7" xfId="24626"/>
    <cellStyle name="표준 5 3 5 4 2 8" xfId="32837"/>
    <cellStyle name="표준 5 3 5 4 2 9" xfId="41030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3"/>
    <cellStyle name="표준 5 3 5 4 3 2 2 4" xfId="47686"/>
    <cellStyle name="표준 5 3 5 4 3 2 3" xfId="18926"/>
    <cellStyle name="표준 5 3 5 4 3 2 4" xfId="23088"/>
    <cellStyle name="표준 5 3 5 4 3 2 5" xfId="27186"/>
    <cellStyle name="표준 5 3 5 4 3 2 6" xfId="35397"/>
    <cellStyle name="표준 5 3 5 4 3 2 7" xfId="43590"/>
    <cellStyle name="표준 5 3 5 4 3 3" xfId="8526"/>
    <cellStyle name="표준 5 3 5 4 3 3 2" xfId="29234"/>
    <cellStyle name="표준 5 3 5 4 3 3 3" xfId="37445"/>
    <cellStyle name="표준 5 3 5 4 3 3 4" xfId="45638"/>
    <cellStyle name="표준 5 3 5 4 3 4" xfId="12638"/>
    <cellStyle name="표준 5 3 5 4 3 5" xfId="16878"/>
    <cellStyle name="표준 5 3 5 4 3 6" xfId="21040"/>
    <cellStyle name="표준 5 3 5 4 3 7" xfId="25138"/>
    <cellStyle name="표준 5 3 5 4 3 8" xfId="33349"/>
    <cellStyle name="표준 5 3 5 4 3 9" xfId="41542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5"/>
    <cellStyle name="표준 5 3 5 4 4 2 2 4" xfId="48198"/>
    <cellStyle name="표준 5 3 5 4 4 2 3" xfId="19438"/>
    <cellStyle name="표준 5 3 5 4 4 2 4" xfId="23600"/>
    <cellStyle name="표준 5 3 5 4 4 2 5" xfId="27698"/>
    <cellStyle name="표준 5 3 5 4 4 2 6" xfId="35909"/>
    <cellStyle name="표준 5 3 5 4 4 2 7" xfId="44102"/>
    <cellStyle name="표준 5 3 5 4 4 3" xfId="9038"/>
    <cellStyle name="표준 5 3 5 4 4 3 2" xfId="29746"/>
    <cellStyle name="표준 5 3 5 4 4 3 3" xfId="37957"/>
    <cellStyle name="표준 5 3 5 4 4 3 4" xfId="46150"/>
    <cellStyle name="표준 5 3 5 4 4 4" xfId="13150"/>
    <cellStyle name="표준 5 3 5 4 4 5" xfId="17390"/>
    <cellStyle name="표준 5 3 5 4 4 6" xfId="21552"/>
    <cellStyle name="표준 5 3 5 4 4 7" xfId="25650"/>
    <cellStyle name="표준 5 3 5 4 4 8" xfId="33861"/>
    <cellStyle name="표준 5 3 5 4 4 9" xfId="42054"/>
    <cellStyle name="표준 5 3 5 4 5" xfId="9550"/>
    <cellStyle name="표준 5 3 5 4 5 2" xfId="13662"/>
    <cellStyle name="표준 5 3 5 4 5 2 2" xfId="30258"/>
    <cellStyle name="표준 5 3 5 4 5 2 3" xfId="38469"/>
    <cellStyle name="표준 5 3 5 4 5 2 4" xfId="46662"/>
    <cellStyle name="표준 5 3 5 4 5 3" xfId="17902"/>
    <cellStyle name="표준 5 3 5 4 5 4" xfId="22064"/>
    <cellStyle name="표준 5 3 5 4 5 5" xfId="26162"/>
    <cellStyle name="표준 5 3 5 4 5 6" xfId="34373"/>
    <cellStyle name="표준 5 3 5 4 5 7" xfId="42566"/>
    <cellStyle name="표준 5 3 5 4 6" xfId="7502"/>
    <cellStyle name="표준 5 3 5 4 6 2" xfId="28210"/>
    <cellStyle name="표준 5 3 5 4 6 3" xfId="36421"/>
    <cellStyle name="표준 5 3 5 4 6 4" xfId="44614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5"/>
    <cellStyle name="표준 5 3 5 5 2 2 4" xfId="46918"/>
    <cellStyle name="표준 5 3 5 5 2 3" xfId="18158"/>
    <cellStyle name="표준 5 3 5 5 2 4" xfId="22320"/>
    <cellStyle name="표준 5 3 5 5 2 5" xfId="26418"/>
    <cellStyle name="표준 5 3 5 5 2 6" xfId="34629"/>
    <cellStyle name="표준 5 3 5 5 2 7" xfId="42822"/>
    <cellStyle name="표준 5 3 5 5 3" xfId="7758"/>
    <cellStyle name="표준 5 3 5 5 3 2" xfId="28466"/>
    <cellStyle name="표준 5 3 5 5 3 3" xfId="36677"/>
    <cellStyle name="표준 5 3 5 5 3 4" xfId="44870"/>
    <cellStyle name="표준 5 3 5 5 4" xfId="11870"/>
    <cellStyle name="표준 5 3 5 5 5" xfId="16110"/>
    <cellStyle name="표준 5 3 5 5 6" xfId="20272"/>
    <cellStyle name="표준 5 3 5 5 7" xfId="24370"/>
    <cellStyle name="표준 5 3 5 5 8" xfId="32581"/>
    <cellStyle name="표준 5 3 5 5 9" xfId="40774"/>
    <cellStyle name="표준 5 3 5 6" xfId="1414"/>
    <cellStyle name="표준 5 3 5 6 2" xfId="10318"/>
    <cellStyle name="표준 5 3 5 6 2 2" xfId="14430"/>
    <cellStyle name="표준 5 3 5 6 2 2 2" xfId="31026"/>
    <cellStyle name="표준 5 3 5 6 2 2 3" xfId="39237"/>
    <cellStyle name="표준 5 3 5 6 2 2 4" xfId="47430"/>
    <cellStyle name="표준 5 3 5 6 2 3" xfId="18670"/>
    <cellStyle name="표준 5 3 5 6 2 4" xfId="22832"/>
    <cellStyle name="표준 5 3 5 6 2 5" xfId="26930"/>
    <cellStyle name="표준 5 3 5 6 2 6" xfId="35141"/>
    <cellStyle name="표준 5 3 5 6 2 7" xfId="43334"/>
    <cellStyle name="표준 5 3 5 6 3" xfId="8270"/>
    <cellStyle name="표준 5 3 5 6 3 2" xfId="28978"/>
    <cellStyle name="표준 5 3 5 6 3 3" xfId="37189"/>
    <cellStyle name="표준 5 3 5 6 3 4" xfId="45382"/>
    <cellStyle name="표준 5 3 5 6 4" xfId="12382"/>
    <cellStyle name="표준 5 3 5 6 5" xfId="16622"/>
    <cellStyle name="표준 5 3 5 6 6" xfId="20784"/>
    <cellStyle name="표준 5 3 5 6 7" xfId="24882"/>
    <cellStyle name="표준 5 3 5 6 8" xfId="33093"/>
    <cellStyle name="표준 5 3 5 6 9" xfId="41286"/>
    <cellStyle name="표준 5 3 5 7" xfId="1926"/>
    <cellStyle name="표준 5 3 5 7 2" xfId="10830"/>
    <cellStyle name="표준 5 3 5 7 2 2" xfId="14942"/>
    <cellStyle name="표준 5 3 5 7 2 2 2" xfId="31538"/>
    <cellStyle name="표준 5 3 5 7 2 2 3" xfId="39749"/>
    <cellStyle name="표준 5 3 5 7 2 2 4" xfId="47942"/>
    <cellStyle name="표준 5 3 5 7 2 3" xfId="19182"/>
    <cellStyle name="표준 5 3 5 7 2 4" xfId="23344"/>
    <cellStyle name="표준 5 3 5 7 2 5" xfId="27442"/>
    <cellStyle name="표준 5 3 5 7 2 6" xfId="35653"/>
    <cellStyle name="표준 5 3 5 7 2 7" xfId="43846"/>
    <cellStyle name="표준 5 3 5 7 3" xfId="8782"/>
    <cellStyle name="표준 5 3 5 7 3 2" xfId="29490"/>
    <cellStyle name="표준 5 3 5 7 3 3" xfId="37701"/>
    <cellStyle name="표준 5 3 5 7 3 4" xfId="45894"/>
    <cellStyle name="표준 5 3 5 7 4" xfId="12894"/>
    <cellStyle name="표준 5 3 5 7 5" xfId="17134"/>
    <cellStyle name="표준 5 3 5 7 6" xfId="21296"/>
    <cellStyle name="표준 5 3 5 7 7" xfId="25394"/>
    <cellStyle name="표준 5 3 5 7 8" xfId="33605"/>
    <cellStyle name="표준 5 3 5 7 9" xfId="41798"/>
    <cellStyle name="표준 5 3 5 8" xfId="390"/>
    <cellStyle name="표준 5 3 5 8 2" xfId="9294"/>
    <cellStyle name="표준 5 3 5 8 2 2" xfId="30002"/>
    <cellStyle name="표준 5 3 5 8 2 3" xfId="38213"/>
    <cellStyle name="표준 5 3 5 8 2 4" xfId="46406"/>
    <cellStyle name="표준 5 3 5 8 3" xfId="13406"/>
    <cellStyle name="표준 5 3 5 8 4" xfId="17646"/>
    <cellStyle name="표준 5 3 5 8 5" xfId="21808"/>
    <cellStyle name="표준 5 3 5 8 6" xfId="25906"/>
    <cellStyle name="표준 5 3 5 8 7" xfId="34117"/>
    <cellStyle name="표준 5 3 5 8 8" xfId="42310"/>
    <cellStyle name="표준 5 3 5 9" xfId="6993"/>
    <cellStyle name="표준 5 3 5 9 2" xfId="27954"/>
    <cellStyle name="표준 5 3 5 9 3" xfId="36165"/>
    <cellStyle name="표준 5 3 5 9 4" xfId="44358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1"/>
    <cellStyle name="표준 5 3 6 16" xfId="40294"/>
    <cellStyle name="표준 5 3 6 2" xfId="550"/>
    <cellStyle name="표준 5 3 6 2 10" xfId="19920"/>
    <cellStyle name="표준 5 3 6 2 11" xfId="24018"/>
    <cellStyle name="표준 5 3 6 2 12" xfId="32229"/>
    <cellStyle name="표준 5 3 6 2 13" xfId="40422"/>
    <cellStyle name="표준 5 3 6 2 2" xfId="806"/>
    <cellStyle name="표준 5 3 6 2 2 10" xfId="24274"/>
    <cellStyle name="표준 5 3 6 2 2 11" xfId="32485"/>
    <cellStyle name="표준 5 3 6 2 2 12" xfId="40678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1"/>
    <cellStyle name="표준 5 3 6 2 2 2 2 2 4" xfId="47334"/>
    <cellStyle name="표준 5 3 6 2 2 2 2 3" xfId="18574"/>
    <cellStyle name="표준 5 3 6 2 2 2 2 4" xfId="22736"/>
    <cellStyle name="표준 5 3 6 2 2 2 2 5" xfId="26834"/>
    <cellStyle name="표준 5 3 6 2 2 2 2 6" xfId="35045"/>
    <cellStyle name="표준 5 3 6 2 2 2 2 7" xfId="43238"/>
    <cellStyle name="표준 5 3 6 2 2 2 3" xfId="8174"/>
    <cellStyle name="표준 5 3 6 2 2 2 3 2" xfId="28882"/>
    <cellStyle name="표준 5 3 6 2 2 2 3 3" xfId="37093"/>
    <cellStyle name="표준 5 3 6 2 2 2 3 4" xfId="45286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7"/>
    <cellStyle name="표준 5 3 6 2 2 2 9" xfId="41190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3"/>
    <cellStyle name="표준 5 3 6 2 2 3 2 2 4" xfId="47846"/>
    <cellStyle name="표준 5 3 6 2 2 3 2 3" xfId="19086"/>
    <cellStyle name="표준 5 3 6 2 2 3 2 4" xfId="23248"/>
    <cellStyle name="표준 5 3 6 2 2 3 2 5" xfId="27346"/>
    <cellStyle name="표준 5 3 6 2 2 3 2 6" xfId="35557"/>
    <cellStyle name="표준 5 3 6 2 2 3 2 7" xfId="43750"/>
    <cellStyle name="표준 5 3 6 2 2 3 3" xfId="8686"/>
    <cellStyle name="표준 5 3 6 2 2 3 3 2" xfId="29394"/>
    <cellStyle name="표준 5 3 6 2 2 3 3 3" xfId="37605"/>
    <cellStyle name="표준 5 3 6 2 2 3 3 4" xfId="45798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9"/>
    <cellStyle name="표준 5 3 6 2 2 3 9" xfId="41702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5"/>
    <cellStyle name="표준 5 3 6 2 2 4 2 2 4" xfId="48358"/>
    <cellStyle name="표준 5 3 6 2 2 4 2 3" xfId="19598"/>
    <cellStyle name="표준 5 3 6 2 2 4 2 4" xfId="23760"/>
    <cellStyle name="표준 5 3 6 2 2 4 2 5" xfId="27858"/>
    <cellStyle name="표준 5 3 6 2 2 4 2 6" xfId="36069"/>
    <cellStyle name="표준 5 3 6 2 2 4 2 7" xfId="44262"/>
    <cellStyle name="표준 5 3 6 2 2 4 3" xfId="9198"/>
    <cellStyle name="표준 5 3 6 2 2 4 3 2" xfId="29906"/>
    <cellStyle name="표준 5 3 6 2 2 4 3 3" xfId="38117"/>
    <cellStyle name="표준 5 3 6 2 2 4 3 4" xfId="46310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1"/>
    <cellStyle name="표준 5 3 6 2 2 4 9" xfId="42214"/>
    <cellStyle name="표준 5 3 6 2 2 5" xfId="9710"/>
    <cellStyle name="표준 5 3 6 2 2 5 2" xfId="13822"/>
    <cellStyle name="표준 5 3 6 2 2 5 2 2" xfId="30418"/>
    <cellStyle name="표준 5 3 6 2 2 5 2 3" xfId="38629"/>
    <cellStyle name="표준 5 3 6 2 2 5 2 4" xfId="46822"/>
    <cellStyle name="표준 5 3 6 2 2 5 3" xfId="18062"/>
    <cellStyle name="표준 5 3 6 2 2 5 4" xfId="22224"/>
    <cellStyle name="표준 5 3 6 2 2 5 5" xfId="26322"/>
    <cellStyle name="표준 5 3 6 2 2 5 6" xfId="34533"/>
    <cellStyle name="표준 5 3 6 2 2 5 7" xfId="42726"/>
    <cellStyle name="표준 5 3 6 2 2 6" xfId="7662"/>
    <cellStyle name="표준 5 3 6 2 2 6 2" xfId="28370"/>
    <cellStyle name="표준 5 3 6 2 2 6 3" xfId="36581"/>
    <cellStyle name="표준 5 3 6 2 2 6 4" xfId="44774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5"/>
    <cellStyle name="표준 5 3 6 2 3 2 2 4" xfId="47078"/>
    <cellStyle name="표준 5 3 6 2 3 2 3" xfId="18318"/>
    <cellStyle name="표준 5 3 6 2 3 2 4" xfId="22480"/>
    <cellStyle name="표준 5 3 6 2 3 2 5" xfId="26578"/>
    <cellStyle name="표준 5 3 6 2 3 2 6" xfId="34789"/>
    <cellStyle name="표준 5 3 6 2 3 2 7" xfId="42982"/>
    <cellStyle name="표준 5 3 6 2 3 3" xfId="7918"/>
    <cellStyle name="표준 5 3 6 2 3 3 2" xfId="28626"/>
    <cellStyle name="표준 5 3 6 2 3 3 3" xfId="36837"/>
    <cellStyle name="표준 5 3 6 2 3 3 4" xfId="45030"/>
    <cellStyle name="표준 5 3 6 2 3 4" xfId="12030"/>
    <cellStyle name="표준 5 3 6 2 3 5" xfId="16270"/>
    <cellStyle name="표준 5 3 6 2 3 6" xfId="20432"/>
    <cellStyle name="표준 5 3 6 2 3 7" xfId="24530"/>
    <cellStyle name="표준 5 3 6 2 3 8" xfId="32741"/>
    <cellStyle name="표준 5 3 6 2 3 9" xfId="40934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7"/>
    <cellStyle name="표준 5 3 6 2 4 2 2 4" xfId="47590"/>
    <cellStyle name="표준 5 3 6 2 4 2 3" xfId="18830"/>
    <cellStyle name="표준 5 3 6 2 4 2 4" xfId="22992"/>
    <cellStyle name="표준 5 3 6 2 4 2 5" xfId="27090"/>
    <cellStyle name="표준 5 3 6 2 4 2 6" xfId="35301"/>
    <cellStyle name="표준 5 3 6 2 4 2 7" xfId="43494"/>
    <cellStyle name="표준 5 3 6 2 4 3" xfId="8430"/>
    <cellStyle name="표준 5 3 6 2 4 3 2" xfId="29138"/>
    <cellStyle name="표준 5 3 6 2 4 3 3" xfId="37349"/>
    <cellStyle name="표준 5 3 6 2 4 3 4" xfId="45542"/>
    <cellStyle name="표준 5 3 6 2 4 4" xfId="12542"/>
    <cellStyle name="표준 5 3 6 2 4 5" xfId="16782"/>
    <cellStyle name="표준 5 3 6 2 4 6" xfId="20944"/>
    <cellStyle name="표준 5 3 6 2 4 7" xfId="25042"/>
    <cellStyle name="표준 5 3 6 2 4 8" xfId="33253"/>
    <cellStyle name="표준 5 3 6 2 4 9" xfId="41446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9"/>
    <cellStyle name="표준 5 3 6 2 5 2 2 4" xfId="48102"/>
    <cellStyle name="표준 5 3 6 2 5 2 3" xfId="19342"/>
    <cellStyle name="표준 5 3 6 2 5 2 4" xfId="23504"/>
    <cellStyle name="표준 5 3 6 2 5 2 5" xfId="27602"/>
    <cellStyle name="표준 5 3 6 2 5 2 6" xfId="35813"/>
    <cellStyle name="표준 5 3 6 2 5 2 7" xfId="44006"/>
    <cellStyle name="표준 5 3 6 2 5 3" xfId="8942"/>
    <cellStyle name="표준 5 3 6 2 5 3 2" xfId="29650"/>
    <cellStyle name="표준 5 3 6 2 5 3 3" xfId="37861"/>
    <cellStyle name="표준 5 3 6 2 5 3 4" xfId="46054"/>
    <cellStyle name="표준 5 3 6 2 5 4" xfId="13054"/>
    <cellStyle name="표준 5 3 6 2 5 5" xfId="17294"/>
    <cellStyle name="표준 5 3 6 2 5 6" xfId="21456"/>
    <cellStyle name="표준 5 3 6 2 5 7" xfId="25554"/>
    <cellStyle name="표준 5 3 6 2 5 8" xfId="33765"/>
    <cellStyle name="표준 5 3 6 2 5 9" xfId="41958"/>
    <cellStyle name="표준 5 3 6 2 6" xfId="9454"/>
    <cellStyle name="표준 5 3 6 2 6 2" xfId="13566"/>
    <cellStyle name="표준 5 3 6 2 6 2 2" xfId="30162"/>
    <cellStyle name="표준 5 3 6 2 6 2 3" xfId="38373"/>
    <cellStyle name="표준 5 3 6 2 6 2 4" xfId="46566"/>
    <cellStyle name="표준 5 3 6 2 6 3" xfId="17806"/>
    <cellStyle name="표준 5 3 6 2 6 4" xfId="21968"/>
    <cellStyle name="표준 5 3 6 2 6 5" xfId="26066"/>
    <cellStyle name="표준 5 3 6 2 6 6" xfId="34277"/>
    <cellStyle name="표준 5 3 6 2 6 7" xfId="42470"/>
    <cellStyle name="표준 5 3 6 2 7" xfId="7406"/>
    <cellStyle name="표준 5 3 6 2 7 2" xfId="28114"/>
    <cellStyle name="표준 5 3 6 2 7 3" xfId="36325"/>
    <cellStyle name="표준 5 3 6 2 7 4" xfId="44518"/>
    <cellStyle name="표준 5 3 6 2 8" xfId="11518"/>
    <cellStyle name="표준 5 3 6 2 9" xfId="15758"/>
    <cellStyle name="표준 5 3 6 3" xfId="678"/>
    <cellStyle name="표준 5 3 6 3 10" xfId="24146"/>
    <cellStyle name="표준 5 3 6 3 11" xfId="32357"/>
    <cellStyle name="표준 5 3 6 3 12" xfId="40550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3"/>
    <cellStyle name="표준 5 3 6 3 2 2 2 4" xfId="47206"/>
    <cellStyle name="표준 5 3 6 3 2 2 3" xfId="18446"/>
    <cellStyle name="표준 5 3 6 3 2 2 4" xfId="22608"/>
    <cellStyle name="표준 5 3 6 3 2 2 5" xfId="26706"/>
    <cellStyle name="표준 5 3 6 3 2 2 6" xfId="34917"/>
    <cellStyle name="표준 5 3 6 3 2 2 7" xfId="43110"/>
    <cellStyle name="표준 5 3 6 3 2 3" xfId="8046"/>
    <cellStyle name="표준 5 3 6 3 2 3 2" xfId="28754"/>
    <cellStyle name="표준 5 3 6 3 2 3 3" xfId="36965"/>
    <cellStyle name="표준 5 3 6 3 2 3 4" xfId="45158"/>
    <cellStyle name="표준 5 3 6 3 2 4" xfId="12158"/>
    <cellStyle name="표준 5 3 6 3 2 5" xfId="16398"/>
    <cellStyle name="표준 5 3 6 3 2 6" xfId="20560"/>
    <cellStyle name="표준 5 3 6 3 2 7" xfId="24658"/>
    <cellStyle name="표준 5 3 6 3 2 8" xfId="32869"/>
    <cellStyle name="표준 5 3 6 3 2 9" xfId="41062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5"/>
    <cellStyle name="표준 5 3 6 3 3 2 2 4" xfId="47718"/>
    <cellStyle name="표준 5 3 6 3 3 2 3" xfId="18958"/>
    <cellStyle name="표준 5 3 6 3 3 2 4" xfId="23120"/>
    <cellStyle name="표준 5 3 6 3 3 2 5" xfId="27218"/>
    <cellStyle name="표준 5 3 6 3 3 2 6" xfId="35429"/>
    <cellStyle name="표준 5 3 6 3 3 2 7" xfId="43622"/>
    <cellStyle name="표준 5 3 6 3 3 3" xfId="8558"/>
    <cellStyle name="표준 5 3 6 3 3 3 2" xfId="29266"/>
    <cellStyle name="표준 5 3 6 3 3 3 3" xfId="37477"/>
    <cellStyle name="표준 5 3 6 3 3 3 4" xfId="45670"/>
    <cellStyle name="표준 5 3 6 3 3 4" xfId="12670"/>
    <cellStyle name="표준 5 3 6 3 3 5" xfId="16910"/>
    <cellStyle name="표준 5 3 6 3 3 6" xfId="21072"/>
    <cellStyle name="표준 5 3 6 3 3 7" xfId="25170"/>
    <cellStyle name="표준 5 3 6 3 3 8" xfId="33381"/>
    <cellStyle name="표준 5 3 6 3 3 9" xfId="41574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7"/>
    <cellStyle name="표준 5 3 6 3 4 2 2 4" xfId="48230"/>
    <cellStyle name="표준 5 3 6 3 4 2 3" xfId="19470"/>
    <cellStyle name="표준 5 3 6 3 4 2 4" xfId="23632"/>
    <cellStyle name="표준 5 3 6 3 4 2 5" xfId="27730"/>
    <cellStyle name="표준 5 3 6 3 4 2 6" xfId="35941"/>
    <cellStyle name="표준 5 3 6 3 4 2 7" xfId="44134"/>
    <cellStyle name="표준 5 3 6 3 4 3" xfId="9070"/>
    <cellStyle name="표준 5 3 6 3 4 3 2" xfId="29778"/>
    <cellStyle name="표준 5 3 6 3 4 3 3" xfId="37989"/>
    <cellStyle name="표준 5 3 6 3 4 3 4" xfId="46182"/>
    <cellStyle name="표준 5 3 6 3 4 4" xfId="13182"/>
    <cellStyle name="표준 5 3 6 3 4 5" xfId="17422"/>
    <cellStyle name="표준 5 3 6 3 4 6" xfId="21584"/>
    <cellStyle name="표준 5 3 6 3 4 7" xfId="25682"/>
    <cellStyle name="표준 5 3 6 3 4 8" xfId="33893"/>
    <cellStyle name="표준 5 3 6 3 4 9" xfId="42086"/>
    <cellStyle name="표준 5 3 6 3 5" xfId="9582"/>
    <cellStyle name="표준 5 3 6 3 5 2" xfId="13694"/>
    <cellStyle name="표준 5 3 6 3 5 2 2" xfId="30290"/>
    <cellStyle name="표준 5 3 6 3 5 2 3" xfId="38501"/>
    <cellStyle name="표준 5 3 6 3 5 2 4" xfId="46694"/>
    <cellStyle name="표준 5 3 6 3 5 3" xfId="17934"/>
    <cellStyle name="표준 5 3 6 3 5 4" xfId="22096"/>
    <cellStyle name="표준 5 3 6 3 5 5" xfId="26194"/>
    <cellStyle name="표준 5 3 6 3 5 6" xfId="34405"/>
    <cellStyle name="표준 5 3 6 3 5 7" xfId="42598"/>
    <cellStyle name="표준 5 3 6 3 6" xfId="7534"/>
    <cellStyle name="표준 5 3 6 3 6 2" xfId="28242"/>
    <cellStyle name="표준 5 3 6 3 6 3" xfId="36453"/>
    <cellStyle name="표준 5 3 6 3 6 4" xfId="44646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7"/>
    <cellStyle name="표준 5 3 6 4 2 2 4" xfId="46950"/>
    <cellStyle name="표준 5 3 6 4 2 3" xfId="18190"/>
    <cellStyle name="표준 5 3 6 4 2 4" xfId="22352"/>
    <cellStyle name="표준 5 3 6 4 2 5" xfId="26450"/>
    <cellStyle name="표준 5 3 6 4 2 6" xfId="34661"/>
    <cellStyle name="표준 5 3 6 4 2 7" xfId="42854"/>
    <cellStyle name="표준 5 3 6 4 3" xfId="7790"/>
    <cellStyle name="표준 5 3 6 4 3 2" xfId="28498"/>
    <cellStyle name="표준 5 3 6 4 3 3" xfId="36709"/>
    <cellStyle name="표준 5 3 6 4 3 4" xfId="44902"/>
    <cellStyle name="표준 5 3 6 4 4" xfId="11902"/>
    <cellStyle name="표준 5 3 6 4 5" xfId="16142"/>
    <cellStyle name="표준 5 3 6 4 6" xfId="20304"/>
    <cellStyle name="표준 5 3 6 4 7" xfId="24402"/>
    <cellStyle name="표준 5 3 6 4 8" xfId="32613"/>
    <cellStyle name="표준 5 3 6 4 9" xfId="40806"/>
    <cellStyle name="표준 5 3 6 5" xfId="1446"/>
    <cellStyle name="표준 5 3 6 5 2" xfId="10350"/>
    <cellStyle name="표준 5 3 6 5 2 2" xfId="14462"/>
    <cellStyle name="표준 5 3 6 5 2 2 2" xfId="31058"/>
    <cellStyle name="표준 5 3 6 5 2 2 3" xfId="39269"/>
    <cellStyle name="표준 5 3 6 5 2 2 4" xfId="47462"/>
    <cellStyle name="표준 5 3 6 5 2 3" xfId="18702"/>
    <cellStyle name="표준 5 3 6 5 2 4" xfId="22864"/>
    <cellStyle name="표준 5 3 6 5 2 5" xfId="26962"/>
    <cellStyle name="표준 5 3 6 5 2 6" xfId="35173"/>
    <cellStyle name="표준 5 3 6 5 2 7" xfId="43366"/>
    <cellStyle name="표준 5 3 6 5 3" xfId="8302"/>
    <cellStyle name="표준 5 3 6 5 3 2" xfId="29010"/>
    <cellStyle name="표준 5 3 6 5 3 3" xfId="37221"/>
    <cellStyle name="표준 5 3 6 5 3 4" xfId="45414"/>
    <cellStyle name="표준 5 3 6 5 4" xfId="12414"/>
    <cellStyle name="표준 5 3 6 5 5" xfId="16654"/>
    <cellStyle name="표준 5 3 6 5 6" xfId="20816"/>
    <cellStyle name="표준 5 3 6 5 7" xfId="24914"/>
    <cellStyle name="표준 5 3 6 5 8" xfId="33125"/>
    <cellStyle name="표준 5 3 6 5 9" xfId="41318"/>
    <cellStyle name="표준 5 3 6 6" xfId="1958"/>
    <cellStyle name="표준 5 3 6 6 2" xfId="10862"/>
    <cellStyle name="표준 5 3 6 6 2 2" xfId="14974"/>
    <cellStyle name="표준 5 3 6 6 2 2 2" xfId="31570"/>
    <cellStyle name="표준 5 3 6 6 2 2 3" xfId="39781"/>
    <cellStyle name="표준 5 3 6 6 2 2 4" xfId="47974"/>
    <cellStyle name="표준 5 3 6 6 2 3" xfId="19214"/>
    <cellStyle name="표준 5 3 6 6 2 4" xfId="23376"/>
    <cellStyle name="표준 5 3 6 6 2 5" xfId="27474"/>
    <cellStyle name="표준 5 3 6 6 2 6" xfId="35685"/>
    <cellStyle name="표준 5 3 6 6 2 7" xfId="43878"/>
    <cellStyle name="표준 5 3 6 6 3" xfId="8814"/>
    <cellStyle name="표준 5 3 6 6 3 2" xfId="29522"/>
    <cellStyle name="표준 5 3 6 6 3 3" xfId="37733"/>
    <cellStyle name="표준 5 3 6 6 3 4" xfId="45926"/>
    <cellStyle name="표준 5 3 6 6 4" xfId="12926"/>
    <cellStyle name="표준 5 3 6 6 5" xfId="17166"/>
    <cellStyle name="표준 5 3 6 6 6" xfId="21328"/>
    <cellStyle name="표준 5 3 6 6 7" xfId="25426"/>
    <cellStyle name="표준 5 3 6 6 8" xfId="33637"/>
    <cellStyle name="표준 5 3 6 6 9" xfId="41830"/>
    <cellStyle name="표준 5 3 6 7" xfId="7019"/>
    <cellStyle name="표준 5 3 6 7 2" xfId="9326"/>
    <cellStyle name="표준 5 3 6 7 2 2" xfId="30034"/>
    <cellStyle name="표준 5 3 6 7 2 3" xfId="38245"/>
    <cellStyle name="표준 5 3 6 7 2 4" xfId="46438"/>
    <cellStyle name="표준 5 3 6 7 3" xfId="13438"/>
    <cellStyle name="표준 5 3 6 7 4" xfId="17678"/>
    <cellStyle name="표준 5 3 6 7 5" xfId="21840"/>
    <cellStyle name="표준 5 3 6 7 6" xfId="25938"/>
    <cellStyle name="표준 5 3 6 7 7" xfId="34149"/>
    <cellStyle name="표준 5 3 6 7 8" xfId="42342"/>
    <cellStyle name="표준 5 3 6 8" xfId="7161"/>
    <cellStyle name="표준 5 3 6 8 2" xfId="27986"/>
    <cellStyle name="표준 5 3 6 8 3" xfId="36197"/>
    <cellStyle name="표준 5 3 6 8 4" xfId="44390"/>
    <cellStyle name="표준 5 3 6 9" xfId="7278"/>
    <cellStyle name="표준 5 3 7" xfId="486"/>
    <cellStyle name="표준 5 3 7 10" xfId="19856"/>
    <cellStyle name="표준 5 3 7 11" xfId="23954"/>
    <cellStyle name="표준 5 3 7 12" xfId="32165"/>
    <cellStyle name="표준 5 3 7 13" xfId="40358"/>
    <cellStyle name="표준 5 3 7 2" xfId="742"/>
    <cellStyle name="표준 5 3 7 2 10" xfId="24210"/>
    <cellStyle name="표준 5 3 7 2 11" xfId="32421"/>
    <cellStyle name="표준 5 3 7 2 12" xfId="40614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7"/>
    <cellStyle name="표준 5 3 7 2 2 2 2 4" xfId="47270"/>
    <cellStyle name="표준 5 3 7 2 2 2 3" xfId="18510"/>
    <cellStyle name="표준 5 3 7 2 2 2 4" xfId="22672"/>
    <cellStyle name="표준 5 3 7 2 2 2 5" xfId="26770"/>
    <cellStyle name="표준 5 3 7 2 2 2 6" xfId="34981"/>
    <cellStyle name="표준 5 3 7 2 2 2 7" xfId="43174"/>
    <cellStyle name="표준 5 3 7 2 2 3" xfId="8110"/>
    <cellStyle name="표준 5 3 7 2 2 3 2" xfId="28818"/>
    <cellStyle name="표준 5 3 7 2 2 3 3" xfId="37029"/>
    <cellStyle name="표준 5 3 7 2 2 3 4" xfId="45222"/>
    <cellStyle name="표준 5 3 7 2 2 4" xfId="12222"/>
    <cellStyle name="표준 5 3 7 2 2 5" xfId="16462"/>
    <cellStyle name="표준 5 3 7 2 2 6" xfId="20624"/>
    <cellStyle name="표준 5 3 7 2 2 7" xfId="24722"/>
    <cellStyle name="표준 5 3 7 2 2 8" xfId="32933"/>
    <cellStyle name="표준 5 3 7 2 2 9" xfId="41126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9"/>
    <cellStyle name="표준 5 3 7 2 3 2 2 4" xfId="47782"/>
    <cellStyle name="표준 5 3 7 2 3 2 3" xfId="19022"/>
    <cellStyle name="표준 5 3 7 2 3 2 4" xfId="23184"/>
    <cellStyle name="표준 5 3 7 2 3 2 5" xfId="27282"/>
    <cellStyle name="표준 5 3 7 2 3 2 6" xfId="35493"/>
    <cellStyle name="표준 5 3 7 2 3 2 7" xfId="43686"/>
    <cellStyle name="표준 5 3 7 2 3 3" xfId="8622"/>
    <cellStyle name="표준 5 3 7 2 3 3 2" xfId="29330"/>
    <cellStyle name="표준 5 3 7 2 3 3 3" xfId="37541"/>
    <cellStyle name="표준 5 3 7 2 3 3 4" xfId="45734"/>
    <cellStyle name="표준 5 3 7 2 3 4" xfId="12734"/>
    <cellStyle name="표준 5 3 7 2 3 5" xfId="16974"/>
    <cellStyle name="표준 5 3 7 2 3 6" xfId="21136"/>
    <cellStyle name="표준 5 3 7 2 3 7" xfId="25234"/>
    <cellStyle name="표준 5 3 7 2 3 8" xfId="33445"/>
    <cellStyle name="표준 5 3 7 2 3 9" xfId="41638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1"/>
    <cellStyle name="표준 5 3 7 2 4 2 2 4" xfId="48294"/>
    <cellStyle name="표준 5 3 7 2 4 2 3" xfId="19534"/>
    <cellStyle name="표준 5 3 7 2 4 2 4" xfId="23696"/>
    <cellStyle name="표준 5 3 7 2 4 2 5" xfId="27794"/>
    <cellStyle name="표준 5 3 7 2 4 2 6" xfId="36005"/>
    <cellStyle name="표준 5 3 7 2 4 2 7" xfId="44198"/>
    <cellStyle name="표준 5 3 7 2 4 3" xfId="9134"/>
    <cellStyle name="표준 5 3 7 2 4 3 2" xfId="29842"/>
    <cellStyle name="표준 5 3 7 2 4 3 3" xfId="38053"/>
    <cellStyle name="표준 5 3 7 2 4 3 4" xfId="46246"/>
    <cellStyle name="표준 5 3 7 2 4 4" xfId="13246"/>
    <cellStyle name="표준 5 3 7 2 4 5" xfId="17486"/>
    <cellStyle name="표준 5 3 7 2 4 6" xfId="21648"/>
    <cellStyle name="표준 5 3 7 2 4 7" xfId="25746"/>
    <cellStyle name="표준 5 3 7 2 4 8" xfId="33957"/>
    <cellStyle name="표준 5 3 7 2 4 9" xfId="42150"/>
    <cellStyle name="표준 5 3 7 2 5" xfId="9646"/>
    <cellStyle name="표준 5 3 7 2 5 2" xfId="13758"/>
    <cellStyle name="표준 5 3 7 2 5 2 2" xfId="30354"/>
    <cellStyle name="표준 5 3 7 2 5 2 3" xfId="38565"/>
    <cellStyle name="표준 5 3 7 2 5 2 4" xfId="46758"/>
    <cellStyle name="표준 5 3 7 2 5 3" xfId="17998"/>
    <cellStyle name="표준 5 3 7 2 5 4" xfId="22160"/>
    <cellStyle name="표준 5 3 7 2 5 5" xfId="26258"/>
    <cellStyle name="표준 5 3 7 2 5 6" xfId="34469"/>
    <cellStyle name="표준 5 3 7 2 5 7" xfId="42662"/>
    <cellStyle name="표준 5 3 7 2 6" xfId="7598"/>
    <cellStyle name="표준 5 3 7 2 6 2" xfId="28306"/>
    <cellStyle name="표준 5 3 7 2 6 3" xfId="36517"/>
    <cellStyle name="표준 5 3 7 2 6 4" xfId="44710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1"/>
    <cellStyle name="표준 5 3 7 3 2 2 4" xfId="47014"/>
    <cellStyle name="표준 5 3 7 3 2 3" xfId="18254"/>
    <cellStyle name="표준 5 3 7 3 2 4" xfId="22416"/>
    <cellStyle name="표준 5 3 7 3 2 5" xfId="26514"/>
    <cellStyle name="표준 5 3 7 3 2 6" xfId="34725"/>
    <cellStyle name="표준 5 3 7 3 2 7" xfId="42918"/>
    <cellStyle name="표준 5 3 7 3 3" xfId="7854"/>
    <cellStyle name="표준 5 3 7 3 3 2" xfId="28562"/>
    <cellStyle name="표준 5 3 7 3 3 3" xfId="36773"/>
    <cellStyle name="표준 5 3 7 3 3 4" xfId="44966"/>
    <cellStyle name="표준 5 3 7 3 4" xfId="11966"/>
    <cellStyle name="표준 5 3 7 3 5" xfId="16206"/>
    <cellStyle name="표준 5 3 7 3 6" xfId="20368"/>
    <cellStyle name="표준 5 3 7 3 7" xfId="24466"/>
    <cellStyle name="표준 5 3 7 3 8" xfId="32677"/>
    <cellStyle name="표준 5 3 7 3 9" xfId="40870"/>
    <cellStyle name="표준 5 3 7 4" xfId="1510"/>
    <cellStyle name="표준 5 3 7 4 2" xfId="10414"/>
    <cellStyle name="표준 5 3 7 4 2 2" xfId="14526"/>
    <cellStyle name="표준 5 3 7 4 2 2 2" xfId="31122"/>
    <cellStyle name="표준 5 3 7 4 2 2 3" xfId="39333"/>
    <cellStyle name="표준 5 3 7 4 2 2 4" xfId="47526"/>
    <cellStyle name="표준 5 3 7 4 2 3" xfId="18766"/>
    <cellStyle name="표준 5 3 7 4 2 4" xfId="22928"/>
    <cellStyle name="표준 5 3 7 4 2 5" xfId="27026"/>
    <cellStyle name="표준 5 3 7 4 2 6" xfId="35237"/>
    <cellStyle name="표준 5 3 7 4 2 7" xfId="43430"/>
    <cellStyle name="표준 5 3 7 4 3" xfId="8366"/>
    <cellStyle name="표준 5 3 7 4 3 2" xfId="29074"/>
    <cellStyle name="표준 5 3 7 4 3 3" xfId="37285"/>
    <cellStyle name="표준 5 3 7 4 3 4" xfId="45478"/>
    <cellStyle name="표준 5 3 7 4 4" xfId="12478"/>
    <cellStyle name="표준 5 3 7 4 5" xfId="16718"/>
    <cellStyle name="표준 5 3 7 4 6" xfId="20880"/>
    <cellStyle name="표준 5 3 7 4 7" xfId="24978"/>
    <cellStyle name="표준 5 3 7 4 8" xfId="33189"/>
    <cellStyle name="표준 5 3 7 4 9" xfId="41382"/>
    <cellStyle name="표준 5 3 7 5" xfId="2022"/>
    <cellStyle name="표준 5 3 7 5 2" xfId="10926"/>
    <cellStyle name="표준 5 3 7 5 2 2" xfId="15038"/>
    <cellStyle name="표준 5 3 7 5 2 2 2" xfId="31634"/>
    <cellStyle name="표준 5 3 7 5 2 2 3" xfId="39845"/>
    <cellStyle name="표준 5 3 7 5 2 2 4" xfId="48038"/>
    <cellStyle name="표준 5 3 7 5 2 3" xfId="19278"/>
    <cellStyle name="표준 5 3 7 5 2 4" xfId="23440"/>
    <cellStyle name="표준 5 3 7 5 2 5" xfId="27538"/>
    <cellStyle name="표준 5 3 7 5 2 6" xfId="35749"/>
    <cellStyle name="표준 5 3 7 5 2 7" xfId="43942"/>
    <cellStyle name="표준 5 3 7 5 3" xfId="8878"/>
    <cellStyle name="표준 5 3 7 5 3 2" xfId="29586"/>
    <cellStyle name="표준 5 3 7 5 3 3" xfId="37797"/>
    <cellStyle name="표준 5 3 7 5 3 4" xfId="45990"/>
    <cellStyle name="표준 5 3 7 5 4" xfId="12990"/>
    <cellStyle name="표준 5 3 7 5 5" xfId="17230"/>
    <cellStyle name="표준 5 3 7 5 6" xfId="21392"/>
    <cellStyle name="표준 5 3 7 5 7" xfId="25490"/>
    <cellStyle name="표준 5 3 7 5 8" xfId="33701"/>
    <cellStyle name="표준 5 3 7 5 9" xfId="41894"/>
    <cellStyle name="표준 5 3 7 6" xfId="9390"/>
    <cellStyle name="표준 5 3 7 6 2" xfId="13502"/>
    <cellStyle name="표준 5 3 7 6 2 2" xfId="30098"/>
    <cellStyle name="표준 5 3 7 6 2 3" xfId="38309"/>
    <cellStyle name="표준 5 3 7 6 2 4" xfId="46502"/>
    <cellStyle name="표준 5 3 7 6 3" xfId="17742"/>
    <cellStyle name="표준 5 3 7 6 4" xfId="21904"/>
    <cellStyle name="표준 5 3 7 6 5" xfId="26002"/>
    <cellStyle name="표준 5 3 7 6 6" xfId="34213"/>
    <cellStyle name="표준 5 3 7 6 7" xfId="42406"/>
    <cellStyle name="표준 5 3 7 7" xfId="7342"/>
    <cellStyle name="표준 5 3 7 7 2" xfId="28050"/>
    <cellStyle name="표준 5 3 7 7 3" xfId="36261"/>
    <cellStyle name="표준 5 3 7 7 4" xfId="44454"/>
    <cellStyle name="표준 5 3 7 8" xfId="11454"/>
    <cellStyle name="표준 5 3 7 9" xfId="15694"/>
    <cellStyle name="표준 5 3 8" xfId="614"/>
    <cellStyle name="표준 5 3 8 10" xfId="24082"/>
    <cellStyle name="표준 5 3 8 11" xfId="32293"/>
    <cellStyle name="표준 5 3 8 12" xfId="40486"/>
    <cellStyle name="표준 5 3 8 2" xfId="1126"/>
    <cellStyle name="표준 5 3 8 2 2" xfId="10030"/>
    <cellStyle name="표준 5 3 8 2 2 2" xfId="14142"/>
    <cellStyle name="표준 5 3 8 2 2 2 2" xfId="30738"/>
    <cellStyle name="표준 5 3 8 2 2 2 3" xfId="38949"/>
    <cellStyle name="표준 5 3 8 2 2 2 4" xfId="47142"/>
    <cellStyle name="표준 5 3 8 2 2 3" xfId="18382"/>
    <cellStyle name="표준 5 3 8 2 2 4" xfId="22544"/>
    <cellStyle name="표준 5 3 8 2 2 5" xfId="26642"/>
    <cellStyle name="표준 5 3 8 2 2 6" xfId="34853"/>
    <cellStyle name="표준 5 3 8 2 2 7" xfId="43046"/>
    <cellStyle name="표준 5 3 8 2 3" xfId="7982"/>
    <cellStyle name="표준 5 3 8 2 3 2" xfId="28690"/>
    <cellStyle name="표준 5 3 8 2 3 3" xfId="36901"/>
    <cellStyle name="표준 5 3 8 2 3 4" xfId="45094"/>
    <cellStyle name="표준 5 3 8 2 4" xfId="12094"/>
    <cellStyle name="표준 5 3 8 2 5" xfId="16334"/>
    <cellStyle name="표준 5 3 8 2 6" xfId="20496"/>
    <cellStyle name="표준 5 3 8 2 7" xfId="24594"/>
    <cellStyle name="표준 5 3 8 2 8" xfId="32805"/>
    <cellStyle name="표준 5 3 8 2 9" xfId="40998"/>
    <cellStyle name="표준 5 3 8 3" xfId="1638"/>
    <cellStyle name="표준 5 3 8 3 2" xfId="10542"/>
    <cellStyle name="표준 5 3 8 3 2 2" xfId="14654"/>
    <cellStyle name="표준 5 3 8 3 2 2 2" xfId="31250"/>
    <cellStyle name="표준 5 3 8 3 2 2 3" xfId="39461"/>
    <cellStyle name="표준 5 3 8 3 2 2 4" xfId="47654"/>
    <cellStyle name="표준 5 3 8 3 2 3" xfId="18894"/>
    <cellStyle name="표준 5 3 8 3 2 4" xfId="23056"/>
    <cellStyle name="표준 5 3 8 3 2 5" xfId="27154"/>
    <cellStyle name="표준 5 3 8 3 2 6" xfId="35365"/>
    <cellStyle name="표준 5 3 8 3 2 7" xfId="43558"/>
    <cellStyle name="표준 5 3 8 3 3" xfId="8494"/>
    <cellStyle name="표준 5 3 8 3 3 2" xfId="29202"/>
    <cellStyle name="표준 5 3 8 3 3 3" xfId="37413"/>
    <cellStyle name="표준 5 3 8 3 3 4" xfId="45606"/>
    <cellStyle name="표준 5 3 8 3 4" xfId="12606"/>
    <cellStyle name="표준 5 3 8 3 5" xfId="16846"/>
    <cellStyle name="표준 5 3 8 3 6" xfId="21008"/>
    <cellStyle name="표준 5 3 8 3 7" xfId="25106"/>
    <cellStyle name="표준 5 3 8 3 8" xfId="33317"/>
    <cellStyle name="표준 5 3 8 3 9" xfId="41510"/>
    <cellStyle name="표준 5 3 8 4" xfId="2150"/>
    <cellStyle name="표준 5 3 8 4 2" xfId="11054"/>
    <cellStyle name="표준 5 3 8 4 2 2" xfId="15166"/>
    <cellStyle name="표준 5 3 8 4 2 2 2" xfId="31762"/>
    <cellStyle name="표준 5 3 8 4 2 2 3" xfId="39973"/>
    <cellStyle name="표준 5 3 8 4 2 2 4" xfId="48166"/>
    <cellStyle name="표준 5 3 8 4 2 3" xfId="19406"/>
    <cellStyle name="표준 5 3 8 4 2 4" xfId="23568"/>
    <cellStyle name="표준 5 3 8 4 2 5" xfId="27666"/>
    <cellStyle name="표준 5 3 8 4 2 6" xfId="35877"/>
    <cellStyle name="표준 5 3 8 4 2 7" xfId="44070"/>
    <cellStyle name="표준 5 3 8 4 3" xfId="9006"/>
    <cellStyle name="표준 5 3 8 4 3 2" xfId="29714"/>
    <cellStyle name="표준 5 3 8 4 3 3" xfId="37925"/>
    <cellStyle name="표준 5 3 8 4 3 4" xfId="46118"/>
    <cellStyle name="표준 5 3 8 4 4" xfId="13118"/>
    <cellStyle name="표준 5 3 8 4 5" xfId="17358"/>
    <cellStyle name="표준 5 3 8 4 6" xfId="21520"/>
    <cellStyle name="표준 5 3 8 4 7" xfId="25618"/>
    <cellStyle name="표준 5 3 8 4 8" xfId="33829"/>
    <cellStyle name="표준 5 3 8 4 9" xfId="42022"/>
    <cellStyle name="표준 5 3 8 5" xfId="9518"/>
    <cellStyle name="표준 5 3 8 5 2" xfId="13630"/>
    <cellStyle name="표준 5 3 8 5 2 2" xfId="30226"/>
    <cellStyle name="표준 5 3 8 5 2 3" xfId="38437"/>
    <cellStyle name="표준 5 3 8 5 2 4" xfId="46630"/>
    <cellStyle name="표준 5 3 8 5 3" xfId="17870"/>
    <cellStyle name="표준 5 3 8 5 4" xfId="22032"/>
    <cellStyle name="표준 5 3 8 5 5" xfId="26130"/>
    <cellStyle name="표준 5 3 8 5 6" xfId="34341"/>
    <cellStyle name="표준 5 3 8 5 7" xfId="42534"/>
    <cellStyle name="표준 5 3 8 6" xfId="7470"/>
    <cellStyle name="표준 5 3 8 6 2" xfId="28178"/>
    <cellStyle name="표준 5 3 8 6 3" xfId="36389"/>
    <cellStyle name="표준 5 3 8 6 4" xfId="44582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3"/>
    <cellStyle name="표준 5 3 9 2 2 4" xfId="46886"/>
    <cellStyle name="표준 5 3 9 2 3" xfId="18126"/>
    <cellStyle name="표준 5 3 9 2 4" xfId="22288"/>
    <cellStyle name="표준 5 3 9 2 5" xfId="26386"/>
    <cellStyle name="표준 5 3 9 2 6" xfId="34597"/>
    <cellStyle name="표준 5 3 9 2 7" xfId="42790"/>
    <cellStyle name="표준 5 3 9 3" xfId="7726"/>
    <cellStyle name="표준 5 3 9 3 2" xfId="28434"/>
    <cellStyle name="표준 5 3 9 3 3" xfId="36645"/>
    <cellStyle name="표준 5 3 9 3 4" xfId="44838"/>
    <cellStyle name="표준 5 3 9 4" xfId="11838"/>
    <cellStyle name="표준 5 3 9 5" xfId="16078"/>
    <cellStyle name="표준 5 3 9 6" xfId="20240"/>
    <cellStyle name="표준 5 3 9 7" xfId="24338"/>
    <cellStyle name="표준 5 3 9 8" xfId="32549"/>
    <cellStyle name="표준 5 3 9 9" xfId="40742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8"/>
    <cellStyle name="표준 5 37" xfId="32035"/>
    <cellStyle name="표준 5 38" xfId="40229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9"/>
    <cellStyle name="표준 5 4 10 2 2 4" xfId="47912"/>
    <cellStyle name="표준 5 4 10 2 3" xfId="19152"/>
    <cellStyle name="표준 5 4 10 2 4" xfId="23314"/>
    <cellStyle name="표준 5 4 10 2 5" xfId="27412"/>
    <cellStyle name="표준 5 4 10 2 6" xfId="35623"/>
    <cellStyle name="표준 5 4 10 2 7" xfId="43816"/>
    <cellStyle name="표준 5 4 10 3" xfId="8752"/>
    <cellStyle name="표준 5 4 10 3 2" xfId="29460"/>
    <cellStyle name="표준 5 4 10 3 3" xfId="37671"/>
    <cellStyle name="표준 5 4 10 3 4" xfId="45864"/>
    <cellStyle name="표준 5 4 10 4" xfId="12864"/>
    <cellStyle name="표준 5 4 10 5" xfId="17104"/>
    <cellStyle name="표준 5 4 10 6" xfId="21266"/>
    <cellStyle name="표준 5 4 10 7" xfId="25364"/>
    <cellStyle name="표준 5 4 10 8" xfId="33575"/>
    <cellStyle name="표준 5 4 10 9" xfId="41768"/>
    <cellStyle name="표준 5 4 11" xfId="4339"/>
    <cellStyle name="표준 5 4 11 2" xfId="9264"/>
    <cellStyle name="표준 5 4 11 2 2" xfId="29972"/>
    <cellStyle name="표준 5 4 11 2 3" xfId="38183"/>
    <cellStyle name="표준 5 4 11 2 4" xfId="46376"/>
    <cellStyle name="표준 5 4 11 3" xfId="13376"/>
    <cellStyle name="표준 5 4 11 4" xfId="17616"/>
    <cellStyle name="표준 5 4 11 5" xfId="21778"/>
    <cellStyle name="표준 5 4 11 6" xfId="25876"/>
    <cellStyle name="표준 5 4 11 7" xfId="34087"/>
    <cellStyle name="표준 5 4 11 8" xfId="42280"/>
    <cellStyle name="표준 5 4 12" xfId="4393"/>
    <cellStyle name="표준 5 4 12 2" xfId="27924"/>
    <cellStyle name="표준 5 4 12 3" xfId="36135"/>
    <cellStyle name="표준 5 4 12 4" xfId="44328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1"/>
    <cellStyle name="표준 5 4 2 10 2 4" xfId="46384"/>
    <cellStyle name="표준 5 4 2 10 3" xfId="13384"/>
    <cellStyle name="표준 5 4 2 10 4" xfId="17624"/>
    <cellStyle name="표준 5 4 2 10 5" xfId="21786"/>
    <cellStyle name="표준 5 4 2 10 6" xfId="25884"/>
    <cellStyle name="표준 5 4 2 10 7" xfId="34095"/>
    <cellStyle name="표준 5 4 2 10 8" xfId="42288"/>
    <cellStyle name="표준 5 4 2 11" xfId="6959"/>
    <cellStyle name="표준 5 4 2 11 2" xfId="27932"/>
    <cellStyle name="표준 5 4 2 11 3" xfId="36143"/>
    <cellStyle name="표준 5 4 2 11 4" xfId="44336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9"/>
    <cellStyle name="표준 5 4 2 2 10 4" xfId="44352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3"/>
    <cellStyle name="표준 5 4 2 2 18" xfId="40256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5"/>
    <cellStyle name="표준 5 4 2 2 2 17" xfId="40288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9"/>
    <cellStyle name="표준 5 4 2 2 2 2 14" xfId="40352"/>
    <cellStyle name="표준 5 4 2 2 2 2 2" xfId="608"/>
    <cellStyle name="표준 5 4 2 2 2 2 2 10" xfId="19978"/>
    <cellStyle name="표준 5 4 2 2 2 2 2 11" xfId="24076"/>
    <cellStyle name="표준 5 4 2 2 2 2 2 12" xfId="32287"/>
    <cellStyle name="표준 5 4 2 2 2 2 2 13" xfId="40480"/>
    <cellStyle name="표준 5 4 2 2 2 2 2 2" xfId="864"/>
    <cellStyle name="표준 5 4 2 2 2 2 2 2 10" xfId="24332"/>
    <cellStyle name="표준 5 4 2 2 2 2 2 2 11" xfId="32543"/>
    <cellStyle name="표준 5 4 2 2 2 2 2 2 12" xfId="40736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9"/>
    <cellStyle name="표준 5 4 2 2 2 2 2 2 2 2 2 4" xfId="47392"/>
    <cellStyle name="표준 5 4 2 2 2 2 2 2 2 2 3" xfId="18632"/>
    <cellStyle name="표준 5 4 2 2 2 2 2 2 2 2 4" xfId="22794"/>
    <cellStyle name="표준 5 4 2 2 2 2 2 2 2 2 5" xfId="26892"/>
    <cellStyle name="표준 5 4 2 2 2 2 2 2 2 2 6" xfId="35103"/>
    <cellStyle name="표준 5 4 2 2 2 2 2 2 2 2 7" xfId="43296"/>
    <cellStyle name="표준 5 4 2 2 2 2 2 2 2 3" xfId="8232"/>
    <cellStyle name="표준 5 4 2 2 2 2 2 2 2 3 2" xfId="28940"/>
    <cellStyle name="표준 5 4 2 2 2 2 2 2 2 3 3" xfId="37151"/>
    <cellStyle name="표준 5 4 2 2 2 2 2 2 2 3 4" xfId="45344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5"/>
    <cellStyle name="표준 5 4 2 2 2 2 2 2 2 9" xfId="41248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1"/>
    <cellStyle name="표준 5 4 2 2 2 2 2 2 3 2 2 4" xfId="47904"/>
    <cellStyle name="표준 5 4 2 2 2 2 2 2 3 2 3" xfId="19144"/>
    <cellStyle name="표준 5 4 2 2 2 2 2 2 3 2 4" xfId="23306"/>
    <cellStyle name="표준 5 4 2 2 2 2 2 2 3 2 5" xfId="27404"/>
    <cellStyle name="표준 5 4 2 2 2 2 2 2 3 2 6" xfId="35615"/>
    <cellStyle name="표준 5 4 2 2 2 2 2 2 3 2 7" xfId="43808"/>
    <cellStyle name="표준 5 4 2 2 2 2 2 2 3 3" xfId="8744"/>
    <cellStyle name="표준 5 4 2 2 2 2 2 2 3 3 2" xfId="29452"/>
    <cellStyle name="표준 5 4 2 2 2 2 2 2 3 3 3" xfId="37663"/>
    <cellStyle name="표준 5 4 2 2 2 2 2 2 3 3 4" xfId="45856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7"/>
    <cellStyle name="표준 5 4 2 2 2 2 2 2 3 9" xfId="41760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3"/>
    <cellStyle name="표준 5 4 2 2 2 2 2 2 4 2 2 4" xfId="48416"/>
    <cellStyle name="표준 5 4 2 2 2 2 2 2 4 2 3" xfId="19656"/>
    <cellStyle name="표준 5 4 2 2 2 2 2 2 4 2 4" xfId="23818"/>
    <cellStyle name="표준 5 4 2 2 2 2 2 2 4 2 5" xfId="27916"/>
    <cellStyle name="표준 5 4 2 2 2 2 2 2 4 2 6" xfId="36127"/>
    <cellStyle name="표준 5 4 2 2 2 2 2 2 4 2 7" xfId="44320"/>
    <cellStyle name="표준 5 4 2 2 2 2 2 2 4 3" xfId="9256"/>
    <cellStyle name="표준 5 4 2 2 2 2 2 2 4 3 2" xfId="29964"/>
    <cellStyle name="표준 5 4 2 2 2 2 2 2 4 3 3" xfId="38175"/>
    <cellStyle name="표준 5 4 2 2 2 2 2 2 4 3 4" xfId="46368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9"/>
    <cellStyle name="표준 5 4 2 2 2 2 2 2 4 9" xfId="42272"/>
    <cellStyle name="표준 5 4 2 2 2 2 2 2 5" xfId="9768"/>
    <cellStyle name="표준 5 4 2 2 2 2 2 2 5 2" xfId="13880"/>
    <cellStyle name="표준 5 4 2 2 2 2 2 2 5 2 2" xfId="30476"/>
    <cellStyle name="표준 5 4 2 2 2 2 2 2 5 2 3" xfId="38687"/>
    <cellStyle name="표준 5 4 2 2 2 2 2 2 5 2 4" xfId="46880"/>
    <cellStyle name="표준 5 4 2 2 2 2 2 2 5 3" xfId="18120"/>
    <cellStyle name="표준 5 4 2 2 2 2 2 2 5 4" xfId="22282"/>
    <cellStyle name="표준 5 4 2 2 2 2 2 2 5 5" xfId="26380"/>
    <cellStyle name="표준 5 4 2 2 2 2 2 2 5 6" xfId="34591"/>
    <cellStyle name="표준 5 4 2 2 2 2 2 2 5 7" xfId="42784"/>
    <cellStyle name="표준 5 4 2 2 2 2 2 2 6" xfId="7720"/>
    <cellStyle name="표준 5 4 2 2 2 2 2 2 6 2" xfId="28428"/>
    <cellStyle name="표준 5 4 2 2 2 2 2 2 6 3" xfId="36639"/>
    <cellStyle name="표준 5 4 2 2 2 2 2 2 6 4" xfId="44832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3"/>
    <cellStyle name="표준 5 4 2 2 2 2 2 3 2 2 4" xfId="47136"/>
    <cellStyle name="표준 5 4 2 2 2 2 2 3 2 3" xfId="18376"/>
    <cellStyle name="표준 5 4 2 2 2 2 2 3 2 4" xfId="22538"/>
    <cellStyle name="표준 5 4 2 2 2 2 2 3 2 5" xfId="26636"/>
    <cellStyle name="표준 5 4 2 2 2 2 2 3 2 6" xfId="34847"/>
    <cellStyle name="표준 5 4 2 2 2 2 2 3 2 7" xfId="43040"/>
    <cellStyle name="표준 5 4 2 2 2 2 2 3 3" xfId="7976"/>
    <cellStyle name="표준 5 4 2 2 2 2 2 3 3 2" xfId="28684"/>
    <cellStyle name="표준 5 4 2 2 2 2 2 3 3 3" xfId="36895"/>
    <cellStyle name="표준 5 4 2 2 2 2 2 3 3 4" xfId="45088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9"/>
    <cellStyle name="표준 5 4 2 2 2 2 2 3 9" xfId="40992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5"/>
    <cellStyle name="표준 5 4 2 2 2 2 2 4 2 2 4" xfId="47648"/>
    <cellStyle name="표준 5 4 2 2 2 2 2 4 2 3" xfId="18888"/>
    <cellStyle name="표준 5 4 2 2 2 2 2 4 2 4" xfId="23050"/>
    <cellStyle name="표준 5 4 2 2 2 2 2 4 2 5" xfId="27148"/>
    <cellStyle name="표준 5 4 2 2 2 2 2 4 2 6" xfId="35359"/>
    <cellStyle name="표준 5 4 2 2 2 2 2 4 2 7" xfId="43552"/>
    <cellStyle name="표준 5 4 2 2 2 2 2 4 3" xfId="8488"/>
    <cellStyle name="표준 5 4 2 2 2 2 2 4 3 2" xfId="29196"/>
    <cellStyle name="표준 5 4 2 2 2 2 2 4 3 3" xfId="37407"/>
    <cellStyle name="표준 5 4 2 2 2 2 2 4 3 4" xfId="45600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1"/>
    <cellStyle name="표준 5 4 2 2 2 2 2 4 9" xfId="41504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7"/>
    <cellStyle name="표준 5 4 2 2 2 2 2 5 2 2 4" xfId="48160"/>
    <cellStyle name="표준 5 4 2 2 2 2 2 5 2 3" xfId="19400"/>
    <cellStyle name="표준 5 4 2 2 2 2 2 5 2 4" xfId="23562"/>
    <cellStyle name="표준 5 4 2 2 2 2 2 5 2 5" xfId="27660"/>
    <cellStyle name="표준 5 4 2 2 2 2 2 5 2 6" xfId="35871"/>
    <cellStyle name="표준 5 4 2 2 2 2 2 5 2 7" xfId="44064"/>
    <cellStyle name="표준 5 4 2 2 2 2 2 5 3" xfId="9000"/>
    <cellStyle name="표준 5 4 2 2 2 2 2 5 3 2" xfId="29708"/>
    <cellStyle name="표준 5 4 2 2 2 2 2 5 3 3" xfId="37919"/>
    <cellStyle name="표준 5 4 2 2 2 2 2 5 3 4" xfId="46112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3"/>
    <cellStyle name="표준 5 4 2 2 2 2 2 5 9" xfId="42016"/>
    <cellStyle name="표준 5 4 2 2 2 2 2 6" xfId="9512"/>
    <cellStyle name="표준 5 4 2 2 2 2 2 6 2" xfId="13624"/>
    <cellStyle name="표준 5 4 2 2 2 2 2 6 2 2" xfId="30220"/>
    <cellStyle name="표준 5 4 2 2 2 2 2 6 2 3" xfId="38431"/>
    <cellStyle name="표준 5 4 2 2 2 2 2 6 2 4" xfId="46624"/>
    <cellStyle name="표준 5 4 2 2 2 2 2 6 3" xfId="17864"/>
    <cellStyle name="표준 5 4 2 2 2 2 2 6 4" xfId="22026"/>
    <cellStyle name="표준 5 4 2 2 2 2 2 6 5" xfId="26124"/>
    <cellStyle name="표준 5 4 2 2 2 2 2 6 6" xfId="34335"/>
    <cellStyle name="표준 5 4 2 2 2 2 2 6 7" xfId="42528"/>
    <cellStyle name="표준 5 4 2 2 2 2 2 7" xfId="7464"/>
    <cellStyle name="표준 5 4 2 2 2 2 2 7 2" xfId="28172"/>
    <cellStyle name="표준 5 4 2 2 2 2 2 7 3" xfId="36383"/>
    <cellStyle name="표준 5 4 2 2 2 2 2 7 4" xfId="44576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5"/>
    <cellStyle name="표준 5 4 2 2 2 2 3 12" xfId="40608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1"/>
    <cellStyle name="표준 5 4 2 2 2 2 3 2 2 2 4" xfId="47264"/>
    <cellStyle name="표준 5 4 2 2 2 2 3 2 2 3" xfId="18504"/>
    <cellStyle name="표준 5 4 2 2 2 2 3 2 2 4" xfId="22666"/>
    <cellStyle name="표준 5 4 2 2 2 2 3 2 2 5" xfId="26764"/>
    <cellStyle name="표준 5 4 2 2 2 2 3 2 2 6" xfId="34975"/>
    <cellStyle name="표준 5 4 2 2 2 2 3 2 2 7" xfId="43168"/>
    <cellStyle name="표준 5 4 2 2 2 2 3 2 3" xfId="8104"/>
    <cellStyle name="표준 5 4 2 2 2 2 3 2 3 2" xfId="28812"/>
    <cellStyle name="표준 5 4 2 2 2 2 3 2 3 3" xfId="37023"/>
    <cellStyle name="표준 5 4 2 2 2 2 3 2 3 4" xfId="45216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7"/>
    <cellStyle name="표준 5 4 2 2 2 2 3 2 9" xfId="41120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3"/>
    <cellStyle name="표준 5 4 2 2 2 2 3 3 2 2 4" xfId="47776"/>
    <cellStyle name="표준 5 4 2 2 2 2 3 3 2 3" xfId="19016"/>
    <cellStyle name="표준 5 4 2 2 2 2 3 3 2 4" xfId="23178"/>
    <cellStyle name="표준 5 4 2 2 2 2 3 3 2 5" xfId="27276"/>
    <cellStyle name="표준 5 4 2 2 2 2 3 3 2 6" xfId="35487"/>
    <cellStyle name="표준 5 4 2 2 2 2 3 3 2 7" xfId="43680"/>
    <cellStyle name="표준 5 4 2 2 2 2 3 3 3" xfId="8616"/>
    <cellStyle name="표준 5 4 2 2 2 2 3 3 3 2" xfId="29324"/>
    <cellStyle name="표준 5 4 2 2 2 2 3 3 3 3" xfId="37535"/>
    <cellStyle name="표준 5 4 2 2 2 2 3 3 3 4" xfId="45728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9"/>
    <cellStyle name="표준 5 4 2 2 2 2 3 3 9" xfId="41632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5"/>
    <cellStyle name="표준 5 4 2 2 2 2 3 4 2 2 4" xfId="48288"/>
    <cellStyle name="표준 5 4 2 2 2 2 3 4 2 3" xfId="19528"/>
    <cellStyle name="표준 5 4 2 2 2 2 3 4 2 4" xfId="23690"/>
    <cellStyle name="표준 5 4 2 2 2 2 3 4 2 5" xfId="27788"/>
    <cellStyle name="표준 5 4 2 2 2 2 3 4 2 6" xfId="35999"/>
    <cellStyle name="표준 5 4 2 2 2 2 3 4 2 7" xfId="44192"/>
    <cellStyle name="표준 5 4 2 2 2 2 3 4 3" xfId="9128"/>
    <cellStyle name="표준 5 4 2 2 2 2 3 4 3 2" xfId="29836"/>
    <cellStyle name="표준 5 4 2 2 2 2 3 4 3 3" xfId="38047"/>
    <cellStyle name="표준 5 4 2 2 2 2 3 4 3 4" xfId="46240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1"/>
    <cellStyle name="표준 5 4 2 2 2 2 3 4 9" xfId="42144"/>
    <cellStyle name="표준 5 4 2 2 2 2 3 5" xfId="9640"/>
    <cellStyle name="표준 5 4 2 2 2 2 3 5 2" xfId="13752"/>
    <cellStyle name="표준 5 4 2 2 2 2 3 5 2 2" xfId="30348"/>
    <cellStyle name="표준 5 4 2 2 2 2 3 5 2 3" xfId="38559"/>
    <cellStyle name="표준 5 4 2 2 2 2 3 5 2 4" xfId="46752"/>
    <cellStyle name="표준 5 4 2 2 2 2 3 5 3" xfId="17992"/>
    <cellStyle name="표준 5 4 2 2 2 2 3 5 4" xfId="22154"/>
    <cellStyle name="표준 5 4 2 2 2 2 3 5 5" xfId="26252"/>
    <cellStyle name="표준 5 4 2 2 2 2 3 5 6" xfId="34463"/>
    <cellStyle name="표준 5 4 2 2 2 2 3 5 7" xfId="42656"/>
    <cellStyle name="표준 5 4 2 2 2 2 3 6" xfId="7592"/>
    <cellStyle name="표준 5 4 2 2 2 2 3 6 2" xfId="28300"/>
    <cellStyle name="표준 5 4 2 2 2 2 3 6 3" xfId="36511"/>
    <cellStyle name="표준 5 4 2 2 2 2 3 6 4" xfId="44704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5"/>
    <cellStyle name="표준 5 4 2 2 2 2 4 2 2 4" xfId="47008"/>
    <cellStyle name="표준 5 4 2 2 2 2 4 2 3" xfId="18248"/>
    <cellStyle name="표준 5 4 2 2 2 2 4 2 4" xfId="22410"/>
    <cellStyle name="표준 5 4 2 2 2 2 4 2 5" xfId="26508"/>
    <cellStyle name="표준 5 4 2 2 2 2 4 2 6" xfId="34719"/>
    <cellStyle name="표준 5 4 2 2 2 2 4 2 7" xfId="42912"/>
    <cellStyle name="표준 5 4 2 2 2 2 4 3" xfId="7848"/>
    <cellStyle name="표준 5 4 2 2 2 2 4 3 2" xfId="28556"/>
    <cellStyle name="표준 5 4 2 2 2 2 4 3 3" xfId="36767"/>
    <cellStyle name="표준 5 4 2 2 2 2 4 3 4" xfId="44960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1"/>
    <cellStyle name="표준 5 4 2 2 2 2 4 9" xfId="40864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7"/>
    <cellStyle name="표준 5 4 2 2 2 2 5 2 2 4" xfId="47520"/>
    <cellStyle name="표준 5 4 2 2 2 2 5 2 3" xfId="18760"/>
    <cellStyle name="표준 5 4 2 2 2 2 5 2 4" xfId="22922"/>
    <cellStyle name="표준 5 4 2 2 2 2 5 2 5" xfId="27020"/>
    <cellStyle name="표준 5 4 2 2 2 2 5 2 6" xfId="35231"/>
    <cellStyle name="표준 5 4 2 2 2 2 5 2 7" xfId="43424"/>
    <cellStyle name="표준 5 4 2 2 2 2 5 3" xfId="8360"/>
    <cellStyle name="표준 5 4 2 2 2 2 5 3 2" xfId="29068"/>
    <cellStyle name="표준 5 4 2 2 2 2 5 3 3" xfId="37279"/>
    <cellStyle name="표준 5 4 2 2 2 2 5 3 4" xfId="45472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3"/>
    <cellStyle name="표준 5 4 2 2 2 2 5 9" xfId="41376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9"/>
    <cellStyle name="표준 5 4 2 2 2 2 6 2 2 4" xfId="48032"/>
    <cellStyle name="표준 5 4 2 2 2 2 6 2 3" xfId="19272"/>
    <cellStyle name="표준 5 4 2 2 2 2 6 2 4" xfId="23434"/>
    <cellStyle name="표준 5 4 2 2 2 2 6 2 5" xfId="27532"/>
    <cellStyle name="표준 5 4 2 2 2 2 6 2 6" xfId="35743"/>
    <cellStyle name="표준 5 4 2 2 2 2 6 2 7" xfId="43936"/>
    <cellStyle name="표준 5 4 2 2 2 2 6 3" xfId="8872"/>
    <cellStyle name="표준 5 4 2 2 2 2 6 3 2" xfId="29580"/>
    <cellStyle name="표준 5 4 2 2 2 2 6 3 3" xfId="37791"/>
    <cellStyle name="표준 5 4 2 2 2 2 6 3 4" xfId="45984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5"/>
    <cellStyle name="표준 5 4 2 2 2 2 6 9" xfId="41888"/>
    <cellStyle name="표준 5 4 2 2 2 2 7" xfId="9384"/>
    <cellStyle name="표준 5 4 2 2 2 2 7 2" xfId="13496"/>
    <cellStyle name="표준 5 4 2 2 2 2 7 2 2" xfId="30092"/>
    <cellStyle name="표준 5 4 2 2 2 2 7 2 3" xfId="38303"/>
    <cellStyle name="표준 5 4 2 2 2 2 7 2 4" xfId="46496"/>
    <cellStyle name="표준 5 4 2 2 2 2 7 3" xfId="17736"/>
    <cellStyle name="표준 5 4 2 2 2 2 7 4" xfId="21898"/>
    <cellStyle name="표준 5 4 2 2 2 2 7 5" xfId="25996"/>
    <cellStyle name="표준 5 4 2 2 2 2 7 6" xfId="34207"/>
    <cellStyle name="표준 5 4 2 2 2 2 7 7" xfId="42400"/>
    <cellStyle name="표준 5 4 2 2 2 2 8" xfId="7336"/>
    <cellStyle name="표준 5 4 2 2 2 2 8 2" xfId="28044"/>
    <cellStyle name="표준 5 4 2 2 2 2 8 3" xfId="36255"/>
    <cellStyle name="표준 5 4 2 2 2 2 8 4" xfId="44448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3"/>
    <cellStyle name="표준 5 4 2 2 2 3 13" xfId="40416"/>
    <cellStyle name="표준 5 4 2 2 2 3 2" xfId="800"/>
    <cellStyle name="표준 5 4 2 2 2 3 2 10" xfId="24268"/>
    <cellStyle name="표준 5 4 2 2 2 3 2 11" xfId="32479"/>
    <cellStyle name="표준 5 4 2 2 2 3 2 12" xfId="40672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5"/>
    <cellStyle name="표준 5 4 2 2 2 3 2 2 2 2 4" xfId="47328"/>
    <cellStyle name="표준 5 4 2 2 2 3 2 2 2 3" xfId="18568"/>
    <cellStyle name="표준 5 4 2 2 2 3 2 2 2 4" xfId="22730"/>
    <cellStyle name="표준 5 4 2 2 2 3 2 2 2 5" xfId="26828"/>
    <cellStyle name="표준 5 4 2 2 2 3 2 2 2 6" xfId="35039"/>
    <cellStyle name="표준 5 4 2 2 2 3 2 2 2 7" xfId="43232"/>
    <cellStyle name="표준 5 4 2 2 2 3 2 2 3" xfId="8168"/>
    <cellStyle name="표준 5 4 2 2 2 3 2 2 3 2" xfId="28876"/>
    <cellStyle name="표준 5 4 2 2 2 3 2 2 3 3" xfId="37087"/>
    <cellStyle name="표준 5 4 2 2 2 3 2 2 3 4" xfId="45280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1"/>
    <cellStyle name="표준 5 4 2 2 2 3 2 2 9" xfId="41184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7"/>
    <cellStyle name="표준 5 4 2 2 2 3 2 3 2 2 4" xfId="47840"/>
    <cellStyle name="표준 5 4 2 2 2 3 2 3 2 3" xfId="19080"/>
    <cellStyle name="표준 5 4 2 2 2 3 2 3 2 4" xfId="23242"/>
    <cellStyle name="표준 5 4 2 2 2 3 2 3 2 5" xfId="27340"/>
    <cellStyle name="표준 5 4 2 2 2 3 2 3 2 6" xfId="35551"/>
    <cellStyle name="표준 5 4 2 2 2 3 2 3 2 7" xfId="43744"/>
    <cellStyle name="표준 5 4 2 2 2 3 2 3 3" xfId="8680"/>
    <cellStyle name="표준 5 4 2 2 2 3 2 3 3 2" xfId="29388"/>
    <cellStyle name="표준 5 4 2 2 2 3 2 3 3 3" xfId="37599"/>
    <cellStyle name="표준 5 4 2 2 2 3 2 3 3 4" xfId="45792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3"/>
    <cellStyle name="표준 5 4 2 2 2 3 2 3 9" xfId="41696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9"/>
    <cellStyle name="표준 5 4 2 2 2 3 2 4 2 2 4" xfId="48352"/>
    <cellStyle name="표준 5 4 2 2 2 3 2 4 2 3" xfId="19592"/>
    <cellStyle name="표준 5 4 2 2 2 3 2 4 2 4" xfId="23754"/>
    <cellStyle name="표준 5 4 2 2 2 3 2 4 2 5" xfId="27852"/>
    <cellStyle name="표준 5 4 2 2 2 3 2 4 2 6" xfId="36063"/>
    <cellStyle name="표준 5 4 2 2 2 3 2 4 2 7" xfId="44256"/>
    <cellStyle name="표준 5 4 2 2 2 3 2 4 3" xfId="9192"/>
    <cellStyle name="표준 5 4 2 2 2 3 2 4 3 2" xfId="29900"/>
    <cellStyle name="표준 5 4 2 2 2 3 2 4 3 3" xfId="38111"/>
    <cellStyle name="표준 5 4 2 2 2 3 2 4 3 4" xfId="46304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5"/>
    <cellStyle name="표준 5 4 2 2 2 3 2 4 9" xfId="42208"/>
    <cellStyle name="표준 5 4 2 2 2 3 2 5" xfId="9704"/>
    <cellStyle name="표준 5 4 2 2 2 3 2 5 2" xfId="13816"/>
    <cellStyle name="표준 5 4 2 2 2 3 2 5 2 2" xfId="30412"/>
    <cellStyle name="표준 5 4 2 2 2 3 2 5 2 3" xfId="38623"/>
    <cellStyle name="표준 5 4 2 2 2 3 2 5 2 4" xfId="46816"/>
    <cellStyle name="표준 5 4 2 2 2 3 2 5 3" xfId="18056"/>
    <cellStyle name="표준 5 4 2 2 2 3 2 5 4" xfId="22218"/>
    <cellStyle name="표준 5 4 2 2 2 3 2 5 5" xfId="26316"/>
    <cellStyle name="표준 5 4 2 2 2 3 2 5 6" xfId="34527"/>
    <cellStyle name="표준 5 4 2 2 2 3 2 5 7" xfId="42720"/>
    <cellStyle name="표준 5 4 2 2 2 3 2 6" xfId="7656"/>
    <cellStyle name="표준 5 4 2 2 2 3 2 6 2" xfId="28364"/>
    <cellStyle name="표준 5 4 2 2 2 3 2 6 3" xfId="36575"/>
    <cellStyle name="표준 5 4 2 2 2 3 2 6 4" xfId="44768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9"/>
    <cellStyle name="표준 5 4 2 2 2 3 3 2 2 4" xfId="47072"/>
    <cellStyle name="표준 5 4 2 2 2 3 3 2 3" xfId="18312"/>
    <cellStyle name="표준 5 4 2 2 2 3 3 2 4" xfId="22474"/>
    <cellStyle name="표준 5 4 2 2 2 3 3 2 5" xfId="26572"/>
    <cellStyle name="표준 5 4 2 2 2 3 3 2 6" xfId="34783"/>
    <cellStyle name="표준 5 4 2 2 2 3 3 2 7" xfId="42976"/>
    <cellStyle name="표준 5 4 2 2 2 3 3 3" xfId="7912"/>
    <cellStyle name="표준 5 4 2 2 2 3 3 3 2" xfId="28620"/>
    <cellStyle name="표준 5 4 2 2 2 3 3 3 3" xfId="36831"/>
    <cellStyle name="표준 5 4 2 2 2 3 3 3 4" xfId="45024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5"/>
    <cellStyle name="표준 5 4 2 2 2 3 3 9" xfId="40928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1"/>
    <cellStyle name="표준 5 4 2 2 2 3 4 2 2 4" xfId="47584"/>
    <cellStyle name="표준 5 4 2 2 2 3 4 2 3" xfId="18824"/>
    <cellStyle name="표준 5 4 2 2 2 3 4 2 4" xfId="22986"/>
    <cellStyle name="표준 5 4 2 2 2 3 4 2 5" xfId="27084"/>
    <cellStyle name="표준 5 4 2 2 2 3 4 2 6" xfId="35295"/>
    <cellStyle name="표준 5 4 2 2 2 3 4 2 7" xfId="43488"/>
    <cellStyle name="표준 5 4 2 2 2 3 4 3" xfId="8424"/>
    <cellStyle name="표준 5 4 2 2 2 3 4 3 2" xfId="29132"/>
    <cellStyle name="표준 5 4 2 2 2 3 4 3 3" xfId="37343"/>
    <cellStyle name="표준 5 4 2 2 2 3 4 3 4" xfId="45536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7"/>
    <cellStyle name="표준 5 4 2 2 2 3 4 9" xfId="41440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3"/>
    <cellStyle name="표준 5 4 2 2 2 3 5 2 2 4" xfId="48096"/>
    <cellStyle name="표준 5 4 2 2 2 3 5 2 3" xfId="19336"/>
    <cellStyle name="표준 5 4 2 2 2 3 5 2 4" xfId="23498"/>
    <cellStyle name="표준 5 4 2 2 2 3 5 2 5" xfId="27596"/>
    <cellStyle name="표준 5 4 2 2 2 3 5 2 6" xfId="35807"/>
    <cellStyle name="표준 5 4 2 2 2 3 5 2 7" xfId="44000"/>
    <cellStyle name="표준 5 4 2 2 2 3 5 3" xfId="8936"/>
    <cellStyle name="표준 5 4 2 2 2 3 5 3 2" xfId="29644"/>
    <cellStyle name="표준 5 4 2 2 2 3 5 3 3" xfId="37855"/>
    <cellStyle name="표준 5 4 2 2 2 3 5 3 4" xfId="46048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9"/>
    <cellStyle name="표준 5 4 2 2 2 3 5 9" xfId="41952"/>
    <cellStyle name="표준 5 4 2 2 2 3 6" xfId="9448"/>
    <cellStyle name="표준 5 4 2 2 2 3 6 2" xfId="13560"/>
    <cellStyle name="표준 5 4 2 2 2 3 6 2 2" xfId="30156"/>
    <cellStyle name="표준 5 4 2 2 2 3 6 2 3" xfId="38367"/>
    <cellStyle name="표준 5 4 2 2 2 3 6 2 4" xfId="46560"/>
    <cellStyle name="표준 5 4 2 2 2 3 6 3" xfId="17800"/>
    <cellStyle name="표준 5 4 2 2 2 3 6 4" xfId="21962"/>
    <cellStyle name="표준 5 4 2 2 2 3 6 5" xfId="26060"/>
    <cellStyle name="표준 5 4 2 2 2 3 6 6" xfId="34271"/>
    <cellStyle name="표준 5 4 2 2 2 3 6 7" xfId="42464"/>
    <cellStyle name="표준 5 4 2 2 2 3 7" xfId="7400"/>
    <cellStyle name="표준 5 4 2 2 2 3 7 2" xfId="28108"/>
    <cellStyle name="표준 5 4 2 2 2 3 7 3" xfId="36319"/>
    <cellStyle name="표준 5 4 2 2 2 3 7 4" xfId="44512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1"/>
    <cellStyle name="표준 5 4 2 2 2 4 12" xfId="40544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7"/>
    <cellStyle name="표준 5 4 2 2 2 4 2 2 2 4" xfId="47200"/>
    <cellStyle name="표준 5 4 2 2 2 4 2 2 3" xfId="18440"/>
    <cellStyle name="표준 5 4 2 2 2 4 2 2 4" xfId="22602"/>
    <cellStyle name="표준 5 4 2 2 2 4 2 2 5" xfId="26700"/>
    <cellStyle name="표준 5 4 2 2 2 4 2 2 6" xfId="34911"/>
    <cellStyle name="표준 5 4 2 2 2 4 2 2 7" xfId="43104"/>
    <cellStyle name="표준 5 4 2 2 2 4 2 3" xfId="8040"/>
    <cellStyle name="표준 5 4 2 2 2 4 2 3 2" xfId="28748"/>
    <cellStyle name="표준 5 4 2 2 2 4 2 3 3" xfId="36959"/>
    <cellStyle name="표준 5 4 2 2 2 4 2 3 4" xfId="45152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3"/>
    <cellStyle name="표준 5 4 2 2 2 4 2 9" xfId="41056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9"/>
    <cellStyle name="표준 5 4 2 2 2 4 3 2 2 4" xfId="47712"/>
    <cellStyle name="표준 5 4 2 2 2 4 3 2 3" xfId="18952"/>
    <cellStyle name="표준 5 4 2 2 2 4 3 2 4" xfId="23114"/>
    <cellStyle name="표준 5 4 2 2 2 4 3 2 5" xfId="27212"/>
    <cellStyle name="표준 5 4 2 2 2 4 3 2 6" xfId="35423"/>
    <cellStyle name="표준 5 4 2 2 2 4 3 2 7" xfId="43616"/>
    <cellStyle name="표준 5 4 2 2 2 4 3 3" xfId="8552"/>
    <cellStyle name="표준 5 4 2 2 2 4 3 3 2" xfId="29260"/>
    <cellStyle name="표준 5 4 2 2 2 4 3 3 3" xfId="37471"/>
    <cellStyle name="표준 5 4 2 2 2 4 3 3 4" xfId="45664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5"/>
    <cellStyle name="표준 5 4 2 2 2 4 3 9" xfId="41568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1"/>
    <cellStyle name="표준 5 4 2 2 2 4 4 2 2 4" xfId="48224"/>
    <cellStyle name="표준 5 4 2 2 2 4 4 2 3" xfId="19464"/>
    <cellStyle name="표준 5 4 2 2 2 4 4 2 4" xfId="23626"/>
    <cellStyle name="표준 5 4 2 2 2 4 4 2 5" xfId="27724"/>
    <cellStyle name="표준 5 4 2 2 2 4 4 2 6" xfId="35935"/>
    <cellStyle name="표준 5 4 2 2 2 4 4 2 7" xfId="44128"/>
    <cellStyle name="표준 5 4 2 2 2 4 4 3" xfId="9064"/>
    <cellStyle name="표준 5 4 2 2 2 4 4 3 2" xfId="29772"/>
    <cellStyle name="표준 5 4 2 2 2 4 4 3 3" xfId="37983"/>
    <cellStyle name="표준 5 4 2 2 2 4 4 3 4" xfId="46176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7"/>
    <cellStyle name="표준 5 4 2 2 2 4 4 9" xfId="42080"/>
    <cellStyle name="표준 5 4 2 2 2 4 5" xfId="9576"/>
    <cellStyle name="표준 5 4 2 2 2 4 5 2" xfId="13688"/>
    <cellStyle name="표준 5 4 2 2 2 4 5 2 2" xfId="30284"/>
    <cellStyle name="표준 5 4 2 2 2 4 5 2 3" xfId="38495"/>
    <cellStyle name="표준 5 4 2 2 2 4 5 2 4" xfId="46688"/>
    <cellStyle name="표준 5 4 2 2 2 4 5 3" xfId="17928"/>
    <cellStyle name="표준 5 4 2 2 2 4 5 4" xfId="22090"/>
    <cellStyle name="표준 5 4 2 2 2 4 5 5" xfId="26188"/>
    <cellStyle name="표준 5 4 2 2 2 4 5 6" xfId="34399"/>
    <cellStyle name="표준 5 4 2 2 2 4 5 7" xfId="42592"/>
    <cellStyle name="표준 5 4 2 2 2 4 6" xfId="7528"/>
    <cellStyle name="표준 5 4 2 2 2 4 6 2" xfId="28236"/>
    <cellStyle name="표준 5 4 2 2 2 4 6 3" xfId="36447"/>
    <cellStyle name="표준 5 4 2 2 2 4 6 4" xfId="44640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1"/>
    <cellStyle name="표준 5 4 2 2 2 5 2 2 4" xfId="46944"/>
    <cellStyle name="표준 5 4 2 2 2 5 2 3" xfId="18184"/>
    <cellStyle name="표준 5 4 2 2 2 5 2 4" xfId="22346"/>
    <cellStyle name="표준 5 4 2 2 2 5 2 5" xfId="26444"/>
    <cellStyle name="표준 5 4 2 2 2 5 2 6" xfId="34655"/>
    <cellStyle name="표준 5 4 2 2 2 5 2 7" xfId="42848"/>
    <cellStyle name="표준 5 4 2 2 2 5 3" xfId="7784"/>
    <cellStyle name="표준 5 4 2 2 2 5 3 2" xfId="28492"/>
    <cellStyle name="표준 5 4 2 2 2 5 3 3" xfId="36703"/>
    <cellStyle name="표준 5 4 2 2 2 5 3 4" xfId="44896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7"/>
    <cellStyle name="표준 5 4 2 2 2 5 9" xfId="40800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3"/>
    <cellStyle name="표준 5 4 2 2 2 6 2 2 4" xfId="47456"/>
    <cellStyle name="표준 5 4 2 2 2 6 2 3" xfId="18696"/>
    <cellStyle name="표준 5 4 2 2 2 6 2 4" xfId="22858"/>
    <cellStyle name="표준 5 4 2 2 2 6 2 5" xfId="26956"/>
    <cellStyle name="표준 5 4 2 2 2 6 2 6" xfId="35167"/>
    <cellStyle name="표준 5 4 2 2 2 6 2 7" xfId="43360"/>
    <cellStyle name="표준 5 4 2 2 2 6 3" xfId="8296"/>
    <cellStyle name="표준 5 4 2 2 2 6 3 2" xfId="29004"/>
    <cellStyle name="표준 5 4 2 2 2 6 3 3" xfId="37215"/>
    <cellStyle name="표준 5 4 2 2 2 6 3 4" xfId="45408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9"/>
    <cellStyle name="표준 5 4 2 2 2 6 9" xfId="41312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5"/>
    <cellStyle name="표준 5 4 2 2 2 7 2 2 4" xfId="47968"/>
    <cellStyle name="표준 5 4 2 2 2 7 2 3" xfId="19208"/>
    <cellStyle name="표준 5 4 2 2 2 7 2 4" xfId="23370"/>
    <cellStyle name="표준 5 4 2 2 2 7 2 5" xfId="27468"/>
    <cellStyle name="표준 5 4 2 2 2 7 2 6" xfId="35679"/>
    <cellStyle name="표준 5 4 2 2 2 7 2 7" xfId="43872"/>
    <cellStyle name="표준 5 4 2 2 2 7 3" xfId="8808"/>
    <cellStyle name="표준 5 4 2 2 2 7 3 2" xfId="29516"/>
    <cellStyle name="표준 5 4 2 2 2 7 3 3" xfId="37727"/>
    <cellStyle name="표준 5 4 2 2 2 7 3 4" xfId="45920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1"/>
    <cellStyle name="표준 5 4 2 2 2 7 9" xfId="41824"/>
    <cellStyle name="표준 5 4 2 2 2 8" xfId="7045"/>
    <cellStyle name="표준 5 4 2 2 2 8 2" xfId="9320"/>
    <cellStyle name="표준 5 4 2 2 2 8 2 2" xfId="30028"/>
    <cellStyle name="표준 5 4 2 2 2 8 2 3" xfId="38239"/>
    <cellStyle name="표준 5 4 2 2 2 8 2 4" xfId="46432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3"/>
    <cellStyle name="표준 5 4 2 2 2 8 8" xfId="42336"/>
    <cellStyle name="표준 5 4 2 2 2 9" xfId="7135"/>
    <cellStyle name="표준 5 4 2 2 2 9 2" xfId="27980"/>
    <cellStyle name="표준 5 4 2 2 2 9 3" xfId="36191"/>
    <cellStyle name="표준 5 4 2 2 2 9 4" xfId="44384"/>
    <cellStyle name="표준 5 4 2 2 3" xfId="448"/>
    <cellStyle name="표준 5 4 2 2 3 10" xfId="15656"/>
    <cellStyle name="표준 5 4 2 2 3 11" xfId="19818"/>
    <cellStyle name="표준 5 4 2 2 3 12" xfId="23916"/>
    <cellStyle name="표준 5 4 2 2 3 13" xfId="32127"/>
    <cellStyle name="표준 5 4 2 2 3 14" xfId="40320"/>
    <cellStyle name="표준 5 4 2 2 3 2" xfId="576"/>
    <cellStyle name="표준 5 4 2 2 3 2 10" xfId="19946"/>
    <cellStyle name="표준 5 4 2 2 3 2 11" xfId="24044"/>
    <cellStyle name="표준 5 4 2 2 3 2 12" xfId="32255"/>
    <cellStyle name="표준 5 4 2 2 3 2 13" xfId="40448"/>
    <cellStyle name="표준 5 4 2 2 3 2 2" xfId="832"/>
    <cellStyle name="표준 5 4 2 2 3 2 2 10" xfId="24300"/>
    <cellStyle name="표준 5 4 2 2 3 2 2 11" xfId="32511"/>
    <cellStyle name="표준 5 4 2 2 3 2 2 12" xfId="40704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7"/>
    <cellStyle name="표준 5 4 2 2 3 2 2 2 2 2 4" xfId="47360"/>
    <cellStyle name="표준 5 4 2 2 3 2 2 2 2 3" xfId="18600"/>
    <cellStyle name="표준 5 4 2 2 3 2 2 2 2 4" xfId="22762"/>
    <cellStyle name="표준 5 4 2 2 3 2 2 2 2 5" xfId="26860"/>
    <cellStyle name="표준 5 4 2 2 3 2 2 2 2 6" xfId="35071"/>
    <cellStyle name="표준 5 4 2 2 3 2 2 2 2 7" xfId="43264"/>
    <cellStyle name="표준 5 4 2 2 3 2 2 2 3" xfId="8200"/>
    <cellStyle name="표준 5 4 2 2 3 2 2 2 3 2" xfId="28908"/>
    <cellStyle name="표준 5 4 2 2 3 2 2 2 3 3" xfId="37119"/>
    <cellStyle name="표준 5 4 2 2 3 2 2 2 3 4" xfId="45312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3"/>
    <cellStyle name="표준 5 4 2 2 3 2 2 2 9" xfId="41216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9"/>
    <cellStyle name="표준 5 4 2 2 3 2 2 3 2 2 4" xfId="47872"/>
    <cellStyle name="표준 5 4 2 2 3 2 2 3 2 3" xfId="19112"/>
    <cellStyle name="표준 5 4 2 2 3 2 2 3 2 4" xfId="23274"/>
    <cellStyle name="표준 5 4 2 2 3 2 2 3 2 5" xfId="27372"/>
    <cellStyle name="표준 5 4 2 2 3 2 2 3 2 6" xfId="35583"/>
    <cellStyle name="표준 5 4 2 2 3 2 2 3 2 7" xfId="43776"/>
    <cellStyle name="표준 5 4 2 2 3 2 2 3 3" xfId="8712"/>
    <cellStyle name="표준 5 4 2 2 3 2 2 3 3 2" xfId="29420"/>
    <cellStyle name="표준 5 4 2 2 3 2 2 3 3 3" xfId="37631"/>
    <cellStyle name="표준 5 4 2 2 3 2 2 3 3 4" xfId="45824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5"/>
    <cellStyle name="표준 5 4 2 2 3 2 2 3 9" xfId="41728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1"/>
    <cellStyle name="표준 5 4 2 2 3 2 2 4 2 2 4" xfId="48384"/>
    <cellStyle name="표준 5 4 2 2 3 2 2 4 2 3" xfId="19624"/>
    <cellStyle name="표준 5 4 2 2 3 2 2 4 2 4" xfId="23786"/>
    <cellStyle name="표준 5 4 2 2 3 2 2 4 2 5" xfId="27884"/>
    <cellStyle name="표준 5 4 2 2 3 2 2 4 2 6" xfId="36095"/>
    <cellStyle name="표준 5 4 2 2 3 2 2 4 2 7" xfId="44288"/>
    <cellStyle name="표준 5 4 2 2 3 2 2 4 3" xfId="9224"/>
    <cellStyle name="표준 5 4 2 2 3 2 2 4 3 2" xfId="29932"/>
    <cellStyle name="표준 5 4 2 2 3 2 2 4 3 3" xfId="38143"/>
    <cellStyle name="표준 5 4 2 2 3 2 2 4 3 4" xfId="46336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7"/>
    <cellStyle name="표준 5 4 2 2 3 2 2 4 9" xfId="42240"/>
    <cellStyle name="표준 5 4 2 2 3 2 2 5" xfId="9736"/>
    <cellStyle name="표준 5 4 2 2 3 2 2 5 2" xfId="13848"/>
    <cellStyle name="표준 5 4 2 2 3 2 2 5 2 2" xfId="30444"/>
    <cellStyle name="표준 5 4 2 2 3 2 2 5 2 3" xfId="38655"/>
    <cellStyle name="표준 5 4 2 2 3 2 2 5 2 4" xfId="46848"/>
    <cellStyle name="표준 5 4 2 2 3 2 2 5 3" xfId="18088"/>
    <cellStyle name="표준 5 4 2 2 3 2 2 5 4" xfId="22250"/>
    <cellStyle name="표준 5 4 2 2 3 2 2 5 5" xfId="26348"/>
    <cellStyle name="표준 5 4 2 2 3 2 2 5 6" xfId="34559"/>
    <cellStyle name="표준 5 4 2 2 3 2 2 5 7" xfId="42752"/>
    <cellStyle name="표준 5 4 2 2 3 2 2 6" xfId="7688"/>
    <cellStyle name="표준 5 4 2 2 3 2 2 6 2" xfId="28396"/>
    <cellStyle name="표준 5 4 2 2 3 2 2 6 3" xfId="36607"/>
    <cellStyle name="표준 5 4 2 2 3 2 2 6 4" xfId="44800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1"/>
    <cellStyle name="표준 5 4 2 2 3 2 3 2 2 4" xfId="47104"/>
    <cellStyle name="표준 5 4 2 2 3 2 3 2 3" xfId="18344"/>
    <cellStyle name="표준 5 4 2 2 3 2 3 2 4" xfId="22506"/>
    <cellStyle name="표준 5 4 2 2 3 2 3 2 5" xfId="26604"/>
    <cellStyle name="표준 5 4 2 2 3 2 3 2 6" xfId="34815"/>
    <cellStyle name="표준 5 4 2 2 3 2 3 2 7" xfId="43008"/>
    <cellStyle name="표준 5 4 2 2 3 2 3 3" xfId="7944"/>
    <cellStyle name="표준 5 4 2 2 3 2 3 3 2" xfId="28652"/>
    <cellStyle name="표준 5 4 2 2 3 2 3 3 3" xfId="36863"/>
    <cellStyle name="표준 5 4 2 2 3 2 3 3 4" xfId="45056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7"/>
    <cellStyle name="표준 5 4 2 2 3 2 3 9" xfId="40960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3"/>
    <cellStyle name="표준 5 4 2 2 3 2 4 2 2 4" xfId="47616"/>
    <cellStyle name="표준 5 4 2 2 3 2 4 2 3" xfId="18856"/>
    <cellStyle name="표준 5 4 2 2 3 2 4 2 4" xfId="23018"/>
    <cellStyle name="표준 5 4 2 2 3 2 4 2 5" xfId="27116"/>
    <cellStyle name="표준 5 4 2 2 3 2 4 2 6" xfId="35327"/>
    <cellStyle name="표준 5 4 2 2 3 2 4 2 7" xfId="43520"/>
    <cellStyle name="표준 5 4 2 2 3 2 4 3" xfId="8456"/>
    <cellStyle name="표준 5 4 2 2 3 2 4 3 2" xfId="29164"/>
    <cellStyle name="표준 5 4 2 2 3 2 4 3 3" xfId="37375"/>
    <cellStyle name="표준 5 4 2 2 3 2 4 3 4" xfId="45568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9"/>
    <cellStyle name="표준 5 4 2 2 3 2 4 9" xfId="41472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5"/>
    <cellStyle name="표준 5 4 2 2 3 2 5 2 2 4" xfId="48128"/>
    <cellStyle name="표준 5 4 2 2 3 2 5 2 3" xfId="19368"/>
    <cellStyle name="표준 5 4 2 2 3 2 5 2 4" xfId="23530"/>
    <cellStyle name="표준 5 4 2 2 3 2 5 2 5" xfId="27628"/>
    <cellStyle name="표준 5 4 2 2 3 2 5 2 6" xfId="35839"/>
    <cellStyle name="표준 5 4 2 2 3 2 5 2 7" xfId="44032"/>
    <cellStyle name="표준 5 4 2 2 3 2 5 3" xfId="8968"/>
    <cellStyle name="표준 5 4 2 2 3 2 5 3 2" xfId="29676"/>
    <cellStyle name="표준 5 4 2 2 3 2 5 3 3" xfId="37887"/>
    <cellStyle name="표준 5 4 2 2 3 2 5 3 4" xfId="46080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1"/>
    <cellStyle name="표준 5 4 2 2 3 2 5 9" xfId="41984"/>
    <cellStyle name="표준 5 4 2 2 3 2 6" xfId="9480"/>
    <cellStyle name="표준 5 4 2 2 3 2 6 2" xfId="13592"/>
    <cellStyle name="표준 5 4 2 2 3 2 6 2 2" xfId="30188"/>
    <cellStyle name="표준 5 4 2 2 3 2 6 2 3" xfId="38399"/>
    <cellStyle name="표준 5 4 2 2 3 2 6 2 4" xfId="46592"/>
    <cellStyle name="표준 5 4 2 2 3 2 6 3" xfId="17832"/>
    <cellStyle name="표준 5 4 2 2 3 2 6 4" xfId="21994"/>
    <cellStyle name="표준 5 4 2 2 3 2 6 5" xfId="26092"/>
    <cellStyle name="표준 5 4 2 2 3 2 6 6" xfId="34303"/>
    <cellStyle name="표준 5 4 2 2 3 2 6 7" xfId="42496"/>
    <cellStyle name="표준 5 4 2 2 3 2 7" xfId="7432"/>
    <cellStyle name="표준 5 4 2 2 3 2 7 2" xfId="28140"/>
    <cellStyle name="표준 5 4 2 2 3 2 7 3" xfId="36351"/>
    <cellStyle name="표준 5 4 2 2 3 2 7 4" xfId="44544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3"/>
    <cellStyle name="표준 5 4 2 2 3 3 12" xfId="40576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9"/>
    <cellStyle name="표준 5 4 2 2 3 3 2 2 2 4" xfId="47232"/>
    <cellStyle name="표준 5 4 2 2 3 3 2 2 3" xfId="18472"/>
    <cellStyle name="표준 5 4 2 2 3 3 2 2 4" xfId="22634"/>
    <cellStyle name="표준 5 4 2 2 3 3 2 2 5" xfId="26732"/>
    <cellStyle name="표준 5 4 2 2 3 3 2 2 6" xfId="34943"/>
    <cellStyle name="표준 5 4 2 2 3 3 2 2 7" xfId="43136"/>
    <cellStyle name="표준 5 4 2 2 3 3 2 3" xfId="8072"/>
    <cellStyle name="표준 5 4 2 2 3 3 2 3 2" xfId="28780"/>
    <cellStyle name="표준 5 4 2 2 3 3 2 3 3" xfId="36991"/>
    <cellStyle name="표준 5 4 2 2 3 3 2 3 4" xfId="45184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5"/>
    <cellStyle name="표준 5 4 2 2 3 3 2 9" xfId="41088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1"/>
    <cellStyle name="표준 5 4 2 2 3 3 3 2 2 4" xfId="47744"/>
    <cellStyle name="표준 5 4 2 2 3 3 3 2 3" xfId="18984"/>
    <cellStyle name="표준 5 4 2 2 3 3 3 2 4" xfId="23146"/>
    <cellStyle name="표준 5 4 2 2 3 3 3 2 5" xfId="27244"/>
    <cellStyle name="표준 5 4 2 2 3 3 3 2 6" xfId="35455"/>
    <cellStyle name="표준 5 4 2 2 3 3 3 2 7" xfId="43648"/>
    <cellStyle name="표준 5 4 2 2 3 3 3 3" xfId="8584"/>
    <cellStyle name="표준 5 4 2 2 3 3 3 3 2" xfId="29292"/>
    <cellStyle name="표준 5 4 2 2 3 3 3 3 3" xfId="37503"/>
    <cellStyle name="표준 5 4 2 2 3 3 3 3 4" xfId="45696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7"/>
    <cellStyle name="표준 5 4 2 2 3 3 3 9" xfId="41600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3"/>
    <cellStyle name="표준 5 4 2 2 3 3 4 2 2 4" xfId="48256"/>
    <cellStyle name="표준 5 4 2 2 3 3 4 2 3" xfId="19496"/>
    <cellStyle name="표준 5 4 2 2 3 3 4 2 4" xfId="23658"/>
    <cellStyle name="표준 5 4 2 2 3 3 4 2 5" xfId="27756"/>
    <cellStyle name="표준 5 4 2 2 3 3 4 2 6" xfId="35967"/>
    <cellStyle name="표준 5 4 2 2 3 3 4 2 7" xfId="44160"/>
    <cellStyle name="표준 5 4 2 2 3 3 4 3" xfId="9096"/>
    <cellStyle name="표준 5 4 2 2 3 3 4 3 2" xfId="29804"/>
    <cellStyle name="표준 5 4 2 2 3 3 4 3 3" xfId="38015"/>
    <cellStyle name="표준 5 4 2 2 3 3 4 3 4" xfId="46208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9"/>
    <cellStyle name="표준 5 4 2 2 3 3 4 9" xfId="42112"/>
    <cellStyle name="표준 5 4 2 2 3 3 5" xfId="9608"/>
    <cellStyle name="표준 5 4 2 2 3 3 5 2" xfId="13720"/>
    <cellStyle name="표준 5 4 2 2 3 3 5 2 2" xfId="30316"/>
    <cellStyle name="표준 5 4 2 2 3 3 5 2 3" xfId="38527"/>
    <cellStyle name="표준 5 4 2 2 3 3 5 2 4" xfId="46720"/>
    <cellStyle name="표준 5 4 2 2 3 3 5 3" xfId="17960"/>
    <cellStyle name="표준 5 4 2 2 3 3 5 4" xfId="22122"/>
    <cellStyle name="표준 5 4 2 2 3 3 5 5" xfId="26220"/>
    <cellStyle name="표준 5 4 2 2 3 3 5 6" xfId="34431"/>
    <cellStyle name="표준 5 4 2 2 3 3 5 7" xfId="42624"/>
    <cellStyle name="표준 5 4 2 2 3 3 6" xfId="7560"/>
    <cellStyle name="표준 5 4 2 2 3 3 6 2" xfId="28268"/>
    <cellStyle name="표준 5 4 2 2 3 3 6 3" xfId="36479"/>
    <cellStyle name="표준 5 4 2 2 3 3 6 4" xfId="44672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3"/>
    <cellStyle name="표준 5 4 2 2 3 4 2 2 4" xfId="46976"/>
    <cellStyle name="표준 5 4 2 2 3 4 2 3" xfId="18216"/>
    <cellStyle name="표준 5 4 2 2 3 4 2 4" xfId="22378"/>
    <cellStyle name="표준 5 4 2 2 3 4 2 5" xfId="26476"/>
    <cellStyle name="표준 5 4 2 2 3 4 2 6" xfId="34687"/>
    <cellStyle name="표준 5 4 2 2 3 4 2 7" xfId="42880"/>
    <cellStyle name="표준 5 4 2 2 3 4 3" xfId="7816"/>
    <cellStyle name="표준 5 4 2 2 3 4 3 2" xfId="28524"/>
    <cellStyle name="표준 5 4 2 2 3 4 3 3" xfId="36735"/>
    <cellStyle name="표준 5 4 2 2 3 4 3 4" xfId="44928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9"/>
    <cellStyle name="표준 5 4 2 2 3 4 9" xfId="40832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5"/>
    <cellStyle name="표준 5 4 2 2 3 5 2 2 4" xfId="47488"/>
    <cellStyle name="표준 5 4 2 2 3 5 2 3" xfId="18728"/>
    <cellStyle name="표준 5 4 2 2 3 5 2 4" xfId="22890"/>
    <cellStyle name="표준 5 4 2 2 3 5 2 5" xfId="26988"/>
    <cellStyle name="표준 5 4 2 2 3 5 2 6" xfId="35199"/>
    <cellStyle name="표준 5 4 2 2 3 5 2 7" xfId="43392"/>
    <cellStyle name="표준 5 4 2 2 3 5 3" xfId="8328"/>
    <cellStyle name="표준 5 4 2 2 3 5 3 2" xfId="29036"/>
    <cellStyle name="표준 5 4 2 2 3 5 3 3" xfId="37247"/>
    <cellStyle name="표준 5 4 2 2 3 5 3 4" xfId="45440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1"/>
    <cellStyle name="표준 5 4 2 2 3 5 9" xfId="41344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7"/>
    <cellStyle name="표준 5 4 2 2 3 6 2 2 4" xfId="48000"/>
    <cellStyle name="표준 5 4 2 2 3 6 2 3" xfId="19240"/>
    <cellStyle name="표준 5 4 2 2 3 6 2 4" xfId="23402"/>
    <cellStyle name="표준 5 4 2 2 3 6 2 5" xfId="27500"/>
    <cellStyle name="표준 5 4 2 2 3 6 2 6" xfId="35711"/>
    <cellStyle name="표준 5 4 2 2 3 6 2 7" xfId="43904"/>
    <cellStyle name="표준 5 4 2 2 3 6 3" xfId="8840"/>
    <cellStyle name="표준 5 4 2 2 3 6 3 2" xfId="29548"/>
    <cellStyle name="표준 5 4 2 2 3 6 3 3" xfId="37759"/>
    <cellStyle name="표준 5 4 2 2 3 6 3 4" xfId="45952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3"/>
    <cellStyle name="표준 5 4 2 2 3 6 9" xfId="41856"/>
    <cellStyle name="표준 5 4 2 2 3 7" xfId="9352"/>
    <cellStyle name="표준 5 4 2 2 3 7 2" xfId="13464"/>
    <cellStyle name="표준 5 4 2 2 3 7 2 2" xfId="30060"/>
    <cellStyle name="표준 5 4 2 2 3 7 2 3" xfId="38271"/>
    <cellStyle name="표준 5 4 2 2 3 7 2 4" xfId="46464"/>
    <cellStyle name="표준 5 4 2 2 3 7 3" xfId="17704"/>
    <cellStyle name="표준 5 4 2 2 3 7 4" xfId="21866"/>
    <cellStyle name="표준 5 4 2 2 3 7 5" xfId="25964"/>
    <cellStyle name="표준 5 4 2 2 3 7 6" xfId="34175"/>
    <cellStyle name="표준 5 4 2 2 3 7 7" xfId="42368"/>
    <cellStyle name="표준 5 4 2 2 3 8" xfId="7304"/>
    <cellStyle name="표준 5 4 2 2 3 8 2" xfId="28012"/>
    <cellStyle name="표준 5 4 2 2 3 8 3" xfId="36223"/>
    <cellStyle name="표준 5 4 2 2 3 8 4" xfId="44416"/>
    <cellStyle name="표준 5 4 2 2 3 9" xfId="11416"/>
    <cellStyle name="표준 5 4 2 2 4" xfId="512"/>
    <cellStyle name="표준 5 4 2 2 4 10" xfId="19882"/>
    <cellStyle name="표준 5 4 2 2 4 11" xfId="23980"/>
    <cellStyle name="표준 5 4 2 2 4 12" xfId="32191"/>
    <cellStyle name="표준 5 4 2 2 4 13" xfId="40384"/>
    <cellStyle name="표준 5 4 2 2 4 2" xfId="768"/>
    <cellStyle name="표준 5 4 2 2 4 2 10" xfId="24236"/>
    <cellStyle name="표준 5 4 2 2 4 2 11" xfId="32447"/>
    <cellStyle name="표준 5 4 2 2 4 2 12" xfId="40640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3"/>
    <cellStyle name="표준 5 4 2 2 4 2 2 2 2 4" xfId="47296"/>
    <cellStyle name="표준 5 4 2 2 4 2 2 2 3" xfId="18536"/>
    <cellStyle name="표준 5 4 2 2 4 2 2 2 4" xfId="22698"/>
    <cellStyle name="표준 5 4 2 2 4 2 2 2 5" xfId="26796"/>
    <cellStyle name="표준 5 4 2 2 4 2 2 2 6" xfId="35007"/>
    <cellStyle name="표준 5 4 2 2 4 2 2 2 7" xfId="43200"/>
    <cellStyle name="표준 5 4 2 2 4 2 2 3" xfId="8136"/>
    <cellStyle name="표준 5 4 2 2 4 2 2 3 2" xfId="28844"/>
    <cellStyle name="표준 5 4 2 2 4 2 2 3 3" xfId="37055"/>
    <cellStyle name="표준 5 4 2 2 4 2 2 3 4" xfId="45248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9"/>
    <cellStyle name="표준 5 4 2 2 4 2 2 9" xfId="41152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5"/>
    <cellStyle name="표준 5 4 2 2 4 2 3 2 2 4" xfId="47808"/>
    <cellStyle name="표준 5 4 2 2 4 2 3 2 3" xfId="19048"/>
    <cellStyle name="표준 5 4 2 2 4 2 3 2 4" xfId="23210"/>
    <cellStyle name="표준 5 4 2 2 4 2 3 2 5" xfId="27308"/>
    <cellStyle name="표준 5 4 2 2 4 2 3 2 6" xfId="35519"/>
    <cellStyle name="표준 5 4 2 2 4 2 3 2 7" xfId="43712"/>
    <cellStyle name="표준 5 4 2 2 4 2 3 3" xfId="8648"/>
    <cellStyle name="표준 5 4 2 2 4 2 3 3 2" xfId="29356"/>
    <cellStyle name="표준 5 4 2 2 4 2 3 3 3" xfId="37567"/>
    <cellStyle name="표준 5 4 2 2 4 2 3 3 4" xfId="45760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1"/>
    <cellStyle name="표준 5 4 2 2 4 2 3 9" xfId="41664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7"/>
    <cellStyle name="표준 5 4 2 2 4 2 4 2 2 4" xfId="48320"/>
    <cellStyle name="표준 5 4 2 2 4 2 4 2 3" xfId="19560"/>
    <cellStyle name="표준 5 4 2 2 4 2 4 2 4" xfId="23722"/>
    <cellStyle name="표준 5 4 2 2 4 2 4 2 5" xfId="27820"/>
    <cellStyle name="표준 5 4 2 2 4 2 4 2 6" xfId="36031"/>
    <cellStyle name="표준 5 4 2 2 4 2 4 2 7" xfId="44224"/>
    <cellStyle name="표준 5 4 2 2 4 2 4 3" xfId="9160"/>
    <cellStyle name="표준 5 4 2 2 4 2 4 3 2" xfId="29868"/>
    <cellStyle name="표준 5 4 2 2 4 2 4 3 3" xfId="38079"/>
    <cellStyle name="표준 5 4 2 2 4 2 4 3 4" xfId="46272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3"/>
    <cellStyle name="표준 5 4 2 2 4 2 4 9" xfId="42176"/>
    <cellStyle name="표준 5 4 2 2 4 2 5" xfId="9672"/>
    <cellStyle name="표준 5 4 2 2 4 2 5 2" xfId="13784"/>
    <cellStyle name="표준 5 4 2 2 4 2 5 2 2" xfId="30380"/>
    <cellStyle name="표준 5 4 2 2 4 2 5 2 3" xfId="38591"/>
    <cellStyle name="표준 5 4 2 2 4 2 5 2 4" xfId="46784"/>
    <cellStyle name="표준 5 4 2 2 4 2 5 3" xfId="18024"/>
    <cellStyle name="표준 5 4 2 2 4 2 5 4" xfId="22186"/>
    <cellStyle name="표준 5 4 2 2 4 2 5 5" xfId="26284"/>
    <cellStyle name="표준 5 4 2 2 4 2 5 6" xfId="34495"/>
    <cellStyle name="표준 5 4 2 2 4 2 5 7" xfId="42688"/>
    <cellStyle name="표준 5 4 2 2 4 2 6" xfId="7624"/>
    <cellStyle name="표준 5 4 2 2 4 2 6 2" xfId="28332"/>
    <cellStyle name="표준 5 4 2 2 4 2 6 3" xfId="36543"/>
    <cellStyle name="표준 5 4 2 2 4 2 6 4" xfId="44736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7"/>
    <cellStyle name="표준 5 4 2 2 4 3 2 2 4" xfId="47040"/>
    <cellStyle name="표준 5 4 2 2 4 3 2 3" xfId="18280"/>
    <cellStyle name="표준 5 4 2 2 4 3 2 4" xfId="22442"/>
    <cellStyle name="표준 5 4 2 2 4 3 2 5" xfId="26540"/>
    <cellStyle name="표준 5 4 2 2 4 3 2 6" xfId="34751"/>
    <cellStyle name="표준 5 4 2 2 4 3 2 7" xfId="42944"/>
    <cellStyle name="표준 5 4 2 2 4 3 3" xfId="7880"/>
    <cellStyle name="표준 5 4 2 2 4 3 3 2" xfId="28588"/>
    <cellStyle name="표준 5 4 2 2 4 3 3 3" xfId="36799"/>
    <cellStyle name="표준 5 4 2 2 4 3 3 4" xfId="44992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3"/>
    <cellStyle name="표준 5 4 2 2 4 3 9" xfId="40896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9"/>
    <cellStyle name="표준 5 4 2 2 4 4 2 2 4" xfId="47552"/>
    <cellStyle name="표준 5 4 2 2 4 4 2 3" xfId="18792"/>
    <cellStyle name="표준 5 4 2 2 4 4 2 4" xfId="22954"/>
    <cellStyle name="표준 5 4 2 2 4 4 2 5" xfId="27052"/>
    <cellStyle name="표준 5 4 2 2 4 4 2 6" xfId="35263"/>
    <cellStyle name="표준 5 4 2 2 4 4 2 7" xfId="43456"/>
    <cellStyle name="표준 5 4 2 2 4 4 3" xfId="8392"/>
    <cellStyle name="표준 5 4 2 2 4 4 3 2" xfId="29100"/>
    <cellStyle name="표준 5 4 2 2 4 4 3 3" xfId="37311"/>
    <cellStyle name="표준 5 4 2 2 4 4 3 4" xfId="45504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5"/>
    <cellStyle name="표준 5 4 2 2 4 4 9" xfId="41408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1"/>
    <cellStyle name="표준 5 4 2 2 4 5 2 2 4" xfId="48064"/>
    <cellStyle name="표준 5 4 2 2 4 5 2 3" xfId="19304"/>
    <cellStyle name="표준 5 4 2 2 4 5 2 4" xfId="23466"/>
    <cellStyle name="표준 5 4 2 2 4 5 2 5" xfId="27564"/>
    <cellStyle name="표준 5 4 2 2 4 5 2 6" xfId="35775"/>
    <cellStyle name="표준 5 4 2 2 4 5 2 7" xfId="43968"/>
    <cellStyle name="표준 5 4 2 2 4 5 3" xfId="8904"/>
    <cellStyle name="표준 5 4 2 2 4 5 3 2" xfId="29612"/>
    <cellStyle name="표준 5 4 2 2 4 5 3 3" xfId="37823"/>
    <cellStyle name="표준 5 4 2 2 4 5 3 4" xfId="46016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7"/>
    <cellStyle name="표준 5 4 2 2 4 5 9" xfId="41920"/>
    <cellStyle name="표준 5 4 2 2 4 6" xfId="9416"/>
    <cellStyle name="표준 5 4 2 2 4 6 2" xfId="13528"/>
    <cellStyle name="표준 5 4 2 2 4 6 2 2" xfId="30124"/>
    <cellStyle name="표준 5 4 2 2 4 6 2 3" xfId="38335"/>
    <cellStyle name="표준 5 4 2 2 4 6 2 4" xfId="46528"/>
    <cellStyle name="표준 5 4 2 2 4 6 3" xfId="17768"/>
    <cellStyle name="표준 5 4 2 2 4 6 4" xfId="21930"/>
    <cellStyle name="표준 5 4 2 2 4 6 5" xfId="26028"/>
    <cellStyle name="표준 5 4 2 2 4 6 6" xfId="34239"/>
    <cellStyle name="표준 5 4 2 2 4 6 7" xfId="42432"/>
    <cellStyle name="표준 5 4 2 2 4 7" xfId="7368"/>
    <cellStyle name="표준 5 4 2 2 4 7 2" xfId="28076"/>
    <cellStyle name="표준 5 4 2 2 4 7 3" xfId="36287"/>
    <cellStyle name="표준 5 4 2 2 4 7 4" xfId="44480"/>
    <cellStyle name="표준 5 4 2 2 4 8" xfId="11480"/>
    <cellStyle name="표준 5 4 2 2 4 9" xfId="15720"/>
    <cellStyle name="표준 5 4 2 2 5" xfId="640"/>
    <cellStyle name="표준 5 4 2 2 5 10" xfId="24108"/>
    <cellStyle name="표준 5 4 2 2 5 11" xfId="32319"/>
    <cellStyle name="표준 5 4 2 2 5 12" xfId="40512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5"/>
    <cellStyle name="표준 5 4 2 2 5 2 2 2 4" xfId="47168"/>
    <cellStyle name="표준 5 4 2 2 5 2 2 3" xfId="18408"/>
    <cellStyle name="표준 5 4 2 2 5 2 2 4" xfId="22570"/>
    <cellStyle name="표준 5 4 2 2 5 2 2 5" xfId="26668"/>
    <cellStyle name="표준 5 4 2 2 5 2 2 6" xfId="34879"/>
    <cellStyle name="표준 5 4 2 2 5 2 2 7" xfId="43072"/>
    <cellStyle name="표준 5 4 2 2 5 2 3" xfId="8008"/>
    <cellStyle name="표준 5 4 2 2 5 2 3 2" xfId="28716"/>
    <cellStyle name="표준 5 4 2 2 5 2 3 3" xfId="36927"/>
    <cellStyle name="표준 5 4 2 2 5 2 3 4" xfId="45120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1"/>
    <cellStyle name="표준 5 4 2 2 5 2 9" xfId="41024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7"/>
    <cellStyle name="표준 5 4 2 2 5 3 2 2 4" xfId="47680"/>
    <cellStyle name="표준 5 4 2 2 5 3 2 3" xfId="18920"/>
    <cellStyle name="표준 5 4 2 2 5 3 2 4" xfId="23082"/>
    <cellStyle name="표준 5 4 2 2 5 3 2 5" xfId="27180"/>
    <cellStyle name="표준 5 4 2 2 5 3 2 6" xfId="35391"/>
    <cellStyle name="표준 5 4 2 2 5 3 2 7" xfId="43584"/>
    <cellStyle name="표준 5 4 2 2 5 3 3" xfId="8520"/>
    <cellStyle name="표준 5 4 2 2 5 3 3 2" xfId="29228"/>
    <cellStyle name="표준 5 4 2 2 5 3 3 3" xfId="37439"/>
    <cellStyle name="표준 5 4 2 2 5 3 3 4" xfId="45632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3"/>
    <cellStyle name="표준 5 4 2 2 5 3 9" xfId="41536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9"/>
    <cellStyle name="표준 5 4 2 2 5 4 2 2 4" xfId="48192"/>
    <cellStyle name="표준 5 4 2 2 5 4 2 3" xfId="19432"/>
    <cellStyle name="표준 5 4 2 2 5 4 2 4" xfId="23594"/>
    <cellStyle name="표준 5 4 2 2 5 4 2 5" xfId="27692"/>
    <cellStyle name="표준 5 4 2 2 5 4 2 6" xfId="35903"/>
    <cellStyle name="표준 5 4 2 2 5 4 2 7" xfId="44096"/>
    <cellStyle name="표준 5 4 2 2 5 4 3" xfId="9032"/>
    <cellStyle name="표준 5 4 2 2 5 4 3 2" xfId="29740"/>
    <cellStyle name="표준 5 4 2 2 5 4 3 3" xfId="37951"/>
    <cellStyle name="표준 5 4 2 2 5 4 3 4" xfId="46144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5"/>
    <cellStyle name="표준 5 4 2 2 5 4 9" xfId="42048"/>
    <cellStyle name="표준 5 4 2 2 5 5" xfId="9544"/>
    <cellStyle name="표준 5 4 2 2 5 5 2" xfId="13656"/>
    <cellStyle name="표준 5 4 2 2 5 5 2 2" xfId="30252"/>
    <cellStyle name="표준 5 4 2 2 5 5 2 3" xfId="38463"/>
    <cellStyle name="표준 5 4 2 2 5 5 2 4" xfId="46656"/>
    <cellStyle name="표준 5 4 2 2 5 5 3" xfId="17896"/>
    <cellStyle name="표준 5 4 2 2 5 5 4" xfId="22058"/>
    <cellStyle name="표준 5 4 2 2 5 5 5" xfId="26156"/>
    <cellStyle name="표준 5 4 2 2 5 5 6" xfId="34367"/>
    <cellStyle name="표준 5 4 2 2 5 5 7" xfId="42560"/>
    <cellStyle name="표준 5 4 2 2 5 6" xfId="7496"/>
    <cellStyle name="표준 5 4 2 2 5 6 2" xfId="28204"/>
    <cellStyle name="표준 5 4 2 2 5 6 3" xfId="36415"/>
    <cellStyle name="표준 5 4 2 2 5 6 4" xfId="44608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9"/>
    <cellStyle name="표준 5 4 2 2 6 2 2 4" xfId="46912"/>
    <cellStyle name="표준 5 4 2 2 6 2 3" xfId="18152"/>
    <cellStyle name="표준 5 4 2 2 6 2 4" xfId="22314"/>
    <cellStyle name="표준 5 4 2 2 6 2 5" xfId="26412"/>
    <cellStyle name="표준 5 4 2 2 6 2 6" xfId="34623"/>
    <cellStyle name="표준 5 4 2 2 6 2 7" xfId="42816"/>
    <cellStyle name="표준 5 4 2 2 6 3" xfId="7752"/>
    <cellStyle name="표준 5 4 2 2 6 3 2" xfId="28460"/>
    <cellStyle name="표준 5 4 2 2 6 3 3" xfId="36671"/>
    <cellStyle name="표준 5 4 2 2 6 3 4" xfId="44864"/>
    <cellStyle name="표준 5 4 2 2 6 4" xfId="11864"/>
    <cellStyle name="표준 5 4 2 2 6 5" xfId="16104"/>
    <cellStyle name="표준 5 4 2 2 6 6" xfId="20266"/>
    <cellStyle name="표준 5 4 2 2 6 7" xfId="24364"/>
    <cellStyle name="표준 5 4 2 2 6 8" xfId="32575"/>
    <cellStyle name="표준 5 4 2 2 6 9" xfId="40768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1"/>
    <cellStyle name="표준 5 4 2 2 7 2 2 4" xfId="47424"/>
    <cellStyle name="표준 5 4 2 2 7 2 3" xfId="18664"/>
    <cellStyle name="표준 5 4 2 2 7 2 4" xfId="22826"/>
    <cellStyle name="표준 5 4 2 2 7 2 5" xfId="26924"/>
    <cellStyle name="표준 5 4 2 2 7 2 6" xfId="35135"/>
    <cellStyle name="표준 5 4 2 2 7 2 7" xfId="43328"/>
    <cellStyle name="표준 5 4 2 2 7 3" xfId="8264"/>
    <cellStyle name="표준 5 4 2 2 7 3 2" xfId="28972"/>
    <cellStyle name="표준 5 4 2 2 7 3 3" xfId="37183"/>
    <cellStyle name="표준 5 4 2 2 7 3 4" xfId="45376"/>
    <cellStyle name="표준 5 4 2 2 7 4" xfId="12376"/>
    <cellStyle name="표준 5 4 2 2 7 5" xfId="16616"/>
    <cellStyle name="표준 5 4 2 2 7 6" xfId="20778"/>
    <cellStyle name="표준 5 4 2 2 7 7" xfId="24876"/>
    <cellStyle name="표준 5 4 2 2 7 8" xfId="33087"/>
    <cellStyle name="표준 5 4 2 2 7 9" xfId="41280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3"/>
    <cellStyle name="표준 5 4 2 2 8 2 2 4" xfId="47936"/>
    <cellStyle name="표준 5 4 2 2 8 2 3" xfId="19176"/>
    <cellStyle name="표준 5 4 2 2 8 2 4" xfId="23338"/>
    <cellStyle name="표준 5 4 2 2 8 2 5" xfId="27436"/>
    <cellStyle name="표준 5 4 2 2 8 2 6" xfId="35647"/>
    <cellStyle name="표준 5 4 2 2 8 2 7" xfId="43840"/>
    <cellStyle name="표준 5 4 2 2 8 3" xfId="8776"/>
    <cellStyle name="표준 5 4 2 2 8 3 2" xfId="29484"/>
    <cellStyle name="표준 5 4 2 2 8 3 3" xfId="37695"/>
    <cellStyle name="표준 5 4 2 2 8 3 4" xfId="45888"/>
    <cellStyle name="표준 5 4 2 2 8 4" xfId="12888"/>
    <cellStyle name="표준 5 4 2 2 8 5" xfId="17128"/>
    <cellStyle name="표준 5 4 2 2 8 6" xfId="21290"/>
    <cellStyle name="표준 5 4 2 2 8 7" xfId="25388"/>
    <cellStyle name="표준 5 4 2 2 8 8" xfId="33599"/>
    <cellStyle name="표준 5 4 2 2 8 9" xfId="41792"/>
    <cellStyle name="표준 5 4 2 2 9" xfId="6977"/>
    <cellStyle name="표준 5 4 2 2 9 2" xfId="9288"/>
    <cellStyle name="표준 5 4 2 2 9 2 2" xfId="29996"/>
    <cellStyle name="표준 5 4 2 2 9 2 3" xfId="38207"/>
    <cellStyle name="표준 5 4 2 2 9 2 4" xfId="46400"/>
    <cellStyle name="표준 5 4 2 2 9 3" xfId="13400"/>
    <cellStyle name="표준 5 4 2 2 9 4" xfId="17640"/>
    <cellStyle name="표준 5 4 2 2 9 5" xfId="21802"/>
    <cellStyle name="표준 5 4 2 2 9 6" xfId="25900"/>
    <cellStyle name="표준 5 4 2 2 9 7" xfId="34111"/>
    <cellStyle name="표준 5 4 2 2 9 8" xfId="42304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9"/>
    <cellStyle name="표준 5 4 2 3 18" xfId="40272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3"/>
    <cellStyle name="표준 5 4 2 3 2 16" xfId="40336"/>
    <cellStyle name="표준 5 4 2 3 2 2" xfId="592"/>
    <cellStyle name="표준 5 4 2 3 2 2 10" xfId="19962"/>
    <cellStyle name="표준 5 4 2 3 2 2 11" xfId="24060"/>
    <cellStyle name="표준 5 4 2 3 2 2 12" xfId="32271"/>
    <cellStyle name="표준 5 4 2 3 2 2 13" xfId="40464"/>
    <cellStyle name="표준 5 4 2 3 2 2 2" xfId="848"/>
    <cellStyle name="표준 5 4 2 3 2 2 2 10" xfId="24316"/>
    <cellStyle name="표준 5 4 2 3 2 2 2 11" xfId="32527"/>
    <cellStyle name="표준 5 4 2 3 2 2 2 12" xfId="40720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3"/>
    <cellStyle name="표준 5 4 2 3 2 2 2 2 2 2 4" xfId="47376"/>
    <cellStyle name="표준 5 4 2 3 2 2 2 2 2 3" xfId="18616"/>
    <cellStyle name="표준 5 4 2 3 2 2 2 2 2 4" xfId="22778"/>
    <cellStyle name="표준 5 4 2 3 2 2 2 2 2 5" xfId="26876"/>
    <cellStyle name="표준 5 4 2 3 2 2 2 2 2 6" xfId="35087"/>
    <cellStyle name="표준 5 4 2 3 2 2 2 2 2 7" xfId="43280"/>
    <cellStyle name="표준 5 4 2 3 2 2 2 2 3" xfId="8216"/>
    <cellStyle name="표준 5 4 2 3 2 2 2 2 3 2" xfId="28924"/>
    <cellStyle name="표준 5 4 2 3 2 2 2 2 3 3" xfId="37135"/>
    <cellStyle name="표준 5 4 2 3 2 2 2 2 3 4" xfId="45328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9"/>
    <cellStyle name="표준 5 4 2 3 2 2 2 2 9" xfId="41232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5"/>
    <cellStyle name="표준 5 4 2 3 2 2 2 3 2 2 4" xfId="47888"/>
    <cellStyle name="표준 5 4 2 3 2 2 2 3 2 3" xfId="19128"/>
    <cellStyle name="표준 5 4 2 3 2 2 2 3 2 4" xfId="23290"/>
    <cellStyle name="표준 5 4 2 3 2 2 2 3 2 5" xfId="27388"/>
    <cellStyle name="표준 5 4 2 3 2 2 2 3 2 6" xfId="35599"/>
    <cellStyle name="표준 5 4 2 3 2 2 2 3 2 7" xfId="43792"/>
    <cellStyle name="표준 5 4 2 3 2 2 2 3 3" xfId="8728"/>
    <cellStyle name="표준 5 4 2 3 2 2 2 3 3 2" xfId="29436"/>
    <cellStyle name="표준 5 4 2 3 2 2 2 3 3 3" xfId="37647"/>
    <cellStyle name="표준 5 4 2 3 2 2 2 3 3 4" xfId="45840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1"/>
    <cellStyle name="표준 5 4 2 3 2 2 2 3 9" xfId="41744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7"/>
    <cellStyle name="표준 5 4 2 3 2 2 2 4 2 2 4" xfId="48400"/>
    <cellStyle name="표준 5 4 2 3 2 2 2 4 2 3" xfId="19640"/>
    <cellStyle name="표준 5 4 2 3 2 2 2 4 2 4" xfId="23802"/>
    <cellStyle name="표준 5 4 2 3 2 2 2 4 2 5" xfId="27900"/>
    <cellStyle name="표준 5 4 2 3 2 2 2 4 2 6" xfId="36111"/>
    <cellStyle name="표준 5 4 2 3 2 2 2 4 2 7" xfId="44304"/>
    <cellStyle name="표준 5 4 2 3 2 2 2 4 3" xfId="9240"/>
    <cellStyle name="표준 5 4 2 3 2 2 2 4 3 2" xfId="29948"/>
    <cellStyle name="표준 5 4 2 3 2 2 2 4 3 3" xfId="38159"/>
    <cellStyle name="표준 5 4 2 3 2 2 2 4 3 4" xfId="46352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3"/>
    <cellStyle name="표준 5 4 2 3 2 2 2 4 9" xfId="42256"/>
    <cellStyle name="표준 5 4 2 3 2 2 2 5" xfId="9752"/>
    <cellStyle name="표준 5 4 2 3 2 2 2 5 2" xfId="13864"/>
    <cellStyle name="표준 5 4 2 3 2 2 2 5 2 2" xfId="30460"/>
    <cellStyle name="표준 5 4 2 3 2 2 2 5 2 3" xfId="38671"/>
    <cellStyle name="표준 5 4 2 3 2 2 2 5 2 4" xfId="46864"/>
    <cellStyle name="표준 5 4 2 3 2 2 2 5 3" xfId="18104"/>
    <cellStyle name="표준 5 4 2 3 2 2 2 5 4" xfId="22266"/>
    <cellStyle name="표준 5 4 2 3 2 2 2 5 5" xfId="26364"/>
    <cellStyle name="표준 5 4 2 3 2 2 2 5 6" xfId="34575"/>
    <cellStyle name="표준 5 4 2 3 2 2 2 5 7" xfId="42768"/>
    <cellStyle name="표준 5 4 2 3 2 2 2 6" xfId="7704"/>
    <cellStyle name="표준 5 4 2 3 2 2 2 6 2" xfId="28412"/>
    <cellStyle name="표준 5 4 2 3 2 2 2 6 3" xfId="36623"/>
    <cellStyle name="표준 5 4 2 3 2 2 2 6 4" xfId="44816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7"/>
    <cellStyle name="표준 5 4 2 3 2 2 3 2 2 4" xfId="47120"/>
    <cellStyle name="표준 5 4 2 3 2 2 3 2 3" xfId="18360"/>
    <cellStyle name="표준 5 4 2 3 2 2 3 2 4" xfId="22522"/>
    <cellStyle name="표준 5 4 2 3 2 2 3 2 5" xfId="26620"/>
    <cellStyle name="표준 5 4 2 3 2 2 3 2 6" xfId="34831"/>
    <cellStyle name="표준 5 4 2 3 2 2 3 2 7" xfId="43024"/>
    <cellStyle name="표준 5 4 2 3 2 2 3 3" xfId="7960"/>
    <cellStyle name="표준 5 4 2 3 2 2 3 3 2" xfId="28668"/>
    <cellStyle name="표준 5 4 2 3 2 2 3 3 3" xfId="36879"/>
    <cellStyle name="표준 5 4 2 3 2 2 3 3 4" xfId="45072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3"/>
    <cellStyle name="표준 5 4 2 3 2 2 3 9" xfId="40976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9"/>
    <cellStyle name="표준 5 4 2 3 2 2 4 2 2 4" xfId="47632"/>
    <cellStyle name="표준 5 4 2 3 2 2 4 2 3" xfId="18872"/>
    <cellStyle name="표준 5 4 2 3 2 2 4 2 4" xfId="23034"/>
    <cellStyle name="표준 5 4 2 3 2 2 4 2 5" xfId="27132"/>
    <cellStyle name="표준 5 4 2 3 2 2 4 2 6" xfId="35343"/>
    <cellStyle name="표준 5 4 2 3 2 2 4 2 7" xfId="43536"/>
    <cellStyle name="표준 5 4 2 3 2 2 4 3" xfId="8472"/>
    <cellStyle name="표준 5 4 2 3 2 2 4 3 2" xfId="29180"/>
    <cellStyle name="표준 5 4 2 3 2 2 4 3 3" xfId="37391"/>
    <cellStyle name="표준 5 4 2 3 2 2 4 3 4" xfId="45584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5"/>
    <cellStyle name="표준 5 4 2 3 2 2 4 9" xfId="41488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1"/>
    <cellStyle name="표준 5 4 2 3 2 2 5 2 2 4" xfId="48144"/>
    <cellStyle name="표준 5 4 2 3 2 2 5 2 3" xfId="19384"/>
    <cellStyle name="표준 5 4 2 3 2 2 5 2 4" xfId="23546"/>
    <cellStyle name="표준 5 4 2 3 2 2 5 2 5" xfId="27644"/>
    <cellStyle name="표준 5 4 2 3 2 2 5 2 6" xfId="35855"/>
    <cellStyle name="표준 5 4 2 3 2 2 5 2 7" xfId="44048"/>
    <cellStyle name="표준 5 4 2 3 2 2 5 3" xfId="8984"/>
    <cellStyle name="표준 5 4 2 3 2 2 5 3 2" xfId="29692"/>
    <cellStyle name="표준 5 4 2 3 2 2 5 3 3" xfId="37903"/>
    <cellStyle name="표준 5 4 2 3 2 2 5 3 4" xfId="46096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7"/>
    <cellStyle name="표준 5 4 2 3 2 2 5 9" xfId="42000"/>
    <cellStyle name="표준 5 4 2 3 2 2 6" xfId="9496"/>
    <cellStyle name="표준 5 4 2 3 2 2 6 2" xfId="13608"/>
    <cellStyle name="표준 5 4 2 3 2 2 6 2 2" xfId="30204"/>
    <cellStyle name="표준 5 4 2 3 2 2 6 2 3" xfId="38415"/>
    <cellStyle name="표준 5 4 2 3 2 2 6 2 4" xfId="46608"/>
    <cellStyle name="표준 5 4 2 3 2 2 6 3" xfId="17848"/>
    <cellStyle name="표준 5 4 2 3 2 2 6 4" xfId="22010"/>
    <cellStyle name="표준 5 4 2 3 2 2 6 5" xfId="26108"/>
    <cellStyle name="표준 5 4 2 3 2 2 6 6" xfId="34319"/>
    <cellStyle name="표준 5 4 2 3 2 2 6 7" xfId="42512"/>
    <cellStyle name="표준 5 4 2 3 2 2 7" xfId="7448"/>
    <cellStyle name="표준 5 4 2 3 2 2 7 2" xfId="28156"/>
    <cellStyle name="표준 5 4 2 3 2 2 7 3" xfId="36367"/>
    <cellStyle name="표준 5 4 2 3 2 2 7 4" xfId="44560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9"/>
    <cellStyle name="표준 5 4 2 3 2 3 12" xfId="40592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5"/>
    <cellStyle name="표준 5 4 2 3 2 3 2 2 2 4" xfId="47248"/>
    <cellStyle name="표준 5 4 2 3 2 3 2 2 3" xfId="18488"/>
    <cellStyle name="표준 5 4 2 3 2 3 2 2 4" xfId="22650"/>
    <cellStyle name="표준 5 4 2 3 2 3 2 2 5" xfId="26748"/>
    <cellStyle name="표준 5 4 2 3 2 3 2 2 6" xfId="34959"/>
    <cellStyle name="표준 5 4 2 3 2 3 2 2 7" xfId="43152"/>
    <cellStyle name="표준 5 4 2 3 2 3 2 3" xfId="8088"/>
    <cellStyle name="표준 5 4 2 3 2 3 2 3 2" xfId="28796"/>
    <cellStyle name="표준 5 4 2 3 2 3 2 3 3" xfId="37007"/>
    <cellStyle name="표준 5 4 2 3 2 3 2 3 4" xfId="45200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1"/>
    <cellStyle name="표준 5 4 2 3 2 3 2 9" xfId="41104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7"/>
    <cellStyle name="표준 5 4 2 3 2 3 3 2 2 4" xfId="47760"/>
    <cellStyle name="표준 5 4 2 3 2 3 3 2 3" xfId="19000"/>
    <cellStyle name="표준 5 4 2 3 2 3 3 2 4" xfId="23162"/>
    <cellStyle name="표준 5 4 2 3 2 3 3 2 5" xfId="27260"/>
    <cellStyle name="표준 5 4 2 3 2 3 3 2 6" xfId="35471"/>
    <cellStyle name="표준 5 4 2 3 2 3 3 2 7" xfId="43664"/>
    <cellStyle name="표준 5 4 2 3 2 3 3 3" xfId="8600"/>
    <cellStyle name="표준 5 4 2 3 2 3 3 3 2" xfId="29308"/>
    <cellStyle name="표준 5 4 2 3 2 3 3 3 3" xfId="37519"/>
    <cellStyle name="표준 5 4 2 3 2 3 3 3 4" xfId="45712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3"/>
    <cellStyle name="표준 5 4 2 3 2 3 3 9" xfId="41616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9"/>
    <cellStyle name="표준 5 4 2 3 2 3 4 2 2 4" xfId="48272"/>
    <cellStyle name="표준 5 4 2 3 2 3 4 2 3" xfId="19512"/>
    <cellStyle name="표준 5 4 2 3 2 3 4 2 4" xfId="23674"/>
    <cellStyle name="표준 5 4 2 3 2 3 4 2 5" xfId="27772"/>
    <cellStyle name="표준 5 4 2 3 2 3 4 2 6" xfId="35983"/>
    <cellStyle name="표준 5 4 2 3 2 3 4 2 7" xfId="44176"/>
    <cellStyle name="표준 5 4 2 3 2 3 4 3" xfId="9112"/>
    <cellStyle name="표준 5 4 2 3 2 3 4 3 2" xfId="29820"/>
    <cellStyle name="표준 5 4 2 3 2 3 4 3 3" xfId="38031"/>
    <cellStyle name="표준 5 4 2 3 2 3 4 3 4" xfId="46224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5"/>
    <cellStyle name="표준 5 4 2 3 2 3 4 9" xfId="42128"/>
    <cellStyle name="표준 5 4 2 3 2 3 5" xfId="9624"/>
    <cellStyle name="표준 5 4 2 3 2 3 5 2" xfId="13736"/>
    <cellStyle name="표준 5 4 2 3 2 3 5 2 2" xfId="30332"/>
    <cellStyle name="표준 5 4 2 3 2 3 5 2 3" xfId="38543"/>
    <cellStyle name="표준 5 4 2 3 2 3 5 2 4" xfId="46736"/>
    <cellStyle name="표준 5 4 2 3 2 3 5 3" xfId="17976"/>
    <cellStyle name="표준 5 4 2 3 2 3 5 4" xfId="22138"/>
    <cellStyle name="표준 5 4 2 3 2 3 5 5" xfId="26236"/>
    <cellStyle name="표준 5 4 2 3 2 3 5 6" xfId="34447"/>
    <cellStyle name="표준 5 4 2 3 2 3 5 7" xfId="42640"/>
    <cellStyle name="표준 5 4 2 3 2 3 6" xfId="7576"/>
    <cellStyle name="표준 5 4 2 3 2 3 6 2" xfId="28284"/>
    <cellStyle name="표준 5 4 2 3 2 3 6 3" xfId="36495"/>
    <cellStyle name="표준 5 4 2 3 2 3 6 4" xfId="44688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9"/>
    <cellStyle name="표준 5 4 2 3 2 4 2 2 4" xfId="46992"/>
    <cellStyle name="표준 5 4 2 3 2 4 2 3" xfId="18232"/>
    <cellStyle name="표준 5 4 2 3 2 4 2 4" xfId="22394"/>
    <cellStyle name="표준 5 4 2 3 2 4 2 5" xfId="26492"/>
    <cellStyle name="표준 5 4 2 3 2 4 2 6" xfId="34703"/>
    <cellStyle name="표준 5 4 2 3 2 4 2 7" xfId="42896"/>
    <cellStyle name="표준 5 4 2 3 2 4 3" xfId="7832"/>
    <cellStyle name="표준 5 4 2 3 2 4 3 2" xfId="28540"/>
    <cellStyle name="표준 5 4 2 3 2 4 3 3" xfId="36751"/>
    <cellStyle name="표준 5 4 2 3 2 4 3 4" xfId="44944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5"/>
    <cellStyle name="표준 5 4 2 3 2 4 9" xfId="40848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1"/>
    <cellStyle name="표준 5 4 2 3 2 5 2 2 4" xfId="47504"/>
    <cellStyle name="표준 5 4 2 3 2 5 2 3" xfId="18744"/>
    <cellStyle name="표준 5 4 2 3 2 5 2 4" xfId="22906"/>
    <cellStyle name="표준 5 4 2 3 2 5 2 5" xfId="27004"/>
    <cellStyle name="표준 5 4 2 3 2 5 2 6" xfId="35215"/>
    <cellStyle name="표준 5 4 2 3 2 5 2 7" xfId="43408"/>
    <cellStyle name="표준 5 4 2 3 2 5 3" xfId="8344"/>
    <cellStyle name="표준 5 4 2 3 2 5 3 2" xfId="29052"/>
    <cellStyle name="표준 5 4 2 3 2 5 3 3" xfId="37263"/>
    <cellStyle name="표준 5 4 2 3 2 5 3 4" xfId="45456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7"/>
    <cellStyle name="표준 5 4 2 3 2 5 9" xfId="41360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3"/>
    <cellStyle name="표준 5 4 2 3 2 6 2 2 4" xfId="48016"/>
    <cellStyle name="표준 5 4 2 3 2 6 2 3" xfId="19256"/>
    <cellStyle name="표준 5 4 2 3 2 6 2 4" xfId="23418"/>
    <cellStyle name="표준 5 4 2 3 2 6 2 5" xfId="27516"/>
    <cellStyle name="표준 5 4 2 3 2 6 2 6" xfId="35727"/>
    <cellStyle name="표준 5 4 2 3 2 6 2 7" xfId="43920"/>
    <cellStyle name="표준 5 4 2 3 2 6 3" xfId="8856"/>
    <cellStyle name="표준 5 4 2 3 2 6 3 2" xfId="29564"/>
    <cellStyle name="표준 5 4 2 3 2 6 3 3" xfId="37775"/>
    <cellStyle name="표준 5 4 2 3 2 6 3 4" xfId="45968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9"/>
    <cellStyle name="표준 5 4 2 3 2 6 9" xfId="41872"/>
    <cellStyle name="표준 5 4 2 3 2 7" xfId="7061"/>
    <cellStyle name="표준 5 4 2 3 2 7 2" xfId="9368"/>
    <cellStyle name="표준 5 4 2 3 2 7 2 2" xfId="30076"/>
    <cellStyle name="표준 5 4 2 3 2 7 2 3" xfId="38287"/>
    <cellStyle name="표준 5 4 2 3 2 7 2 4" xfId="46480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1"/>
    <cellStyle name="표준 5 4 2 3 2 7 8" xfId="42384"/>
    <cellStyle name="표준 5 4 2 3 2 8" xfId="7119"/>
    <cellStyle name="표준 5 4 2 3 2 8 2" xfId="28028"/>
    <cellStyle name="표준 5 4 2 3 2 8 3" xfId="36239"/>
    <cellStyle name="표준 5 4 2 3 2 8 4" xfId="44432"/>
    <cellStyle name="표준 5 4 2 3 2 9" xfId="7320"/>
    <cellStyle name="표준 5 4 2 3 3" xfId="528"/>
    <cellStyle name="표준 5 4 2 3 3 10" xfId="19898"/>
    <cellStyle name="표준 5 4 2 3 3 11" xfId="23996"/>
    <cellStyle name="표준 5 4 2 3 3 12" xfId="32207"/>
    <cellStyle name="표준 5 4 2 3 3 13" xfId="40400"/>
    <cellStyle name="표준 5 4 2 3 3 2" xfId="784"/>
    <cellStyle name="표준 5 4 2 3 3 2 10" xfId="24252"/>
    <cellStyle name="표준 5 4 2 3 3 2 11" xfId="32463"/>
    <cellStyle name="표준 5 4 2 3 3 2 12" xfId="40656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9"/>
    <cellStyle name="표준 5 4 2 3 3 2 2 2 2 4" xfId="47312"/>
    <cellStyle name="표준 5 4 2 3 3 2 2 2 3" xfId="18552"/>
    <cellStyle name="표준 5 4 2 3 3 2 2 2 4" xfId="22714"/>
    <cellStyle name="표준 5 4 2 3 3 2 2 2 5" xfId="26812"/>
    <cellStyle name="표준 5 4 2 3 3 2 2 2 6" xfId="35023"/>
    <cellStyle name="표준 5 4 2 3 3 2 2 2 7" xfId="43216"/>
    <cellStyle name="표준 5 4 2 3 3 2 2 3" xfId="8152"/>
    <cellStyle name="표준 5 4 2 3 3 2 2 3 2" xfId="28860"/>
    <cellStyle name="표준 5 4 2 3 3 2 2 3 3" xfId="37071"/>
    <cellStyle name="표준 5 4 2 3 3 2 2 3 4" xfId="45264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5"/>
    <cellStyle name="표준 5 4 2 3 3 2 2 9" xfId="41168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1"/>
    <cellStyle name="표준 5 4 2 3 3 2 3 2 2 4" xfId="47824"/>
    <cellStyle name="표준 5 4 2 3 3 2 3 2 3" xfId="19064"/>
    <cellStyle name="표준 5 4 2 3 3 2 3 2 4" xfId="23226"/>
    <cellStyle name="표준 5 4 2 3 3 2 3 2 5" xfId="27324"/>
    <cellStyle name="표준 5 4 2 3 3 2 3 2 6" xfId="35535"/>
    <cellStyle name="표준 5 4 2 3 3 2 3 2 7" xfId="43728"/>
    <cellStyle name="표준 5 4 2 3 3 2 3 3" xfId="8664"/>
    <cellStyle name="표준 5 4 2 3 3 2 3 3 2" xfId="29372"/>
    <cellStyle name="표준 5 4 2 3 3 2 3 3 3" xfId="37583"/>
    <cellStyle name="표준 5 4 2 3 3 2 3 3 4" xfId="45776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7"/>
    <cellStyle name="표준 5 4 2 3 3 2 3 9" xfId="41680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3"/>
    <cellStyle name="표준 5 4 2 3 3 2 4 2 2 4" xfId="48336"/>
    <cellStyle name="표준 5 4 2 3 3 2 4 2 3" xfId="19576"/>
    <cellStyle name="표준 5 4 2 3 3 2 4 2 4" xfId="23738"/>
    <cellStyle name="표준 5 4 2 3 3 2 4 2 5" xfId="27836"/>
    <cellStyle name="표준 5 4 2 3 3 2 4 2 6" xfId="36047"/>
    <cellStyle name="표준 5 4 2 3 3 2 4 2 7" xfId="44240"/>
    <cellStyle name="표준 5 4 2 3 3 2 4 3" xfId="9176"/>
    <cellStyle name="표준 5 4 2 3 3 2 4 3 2" xfId="29884"/>
    <cellStyle name="표준 5 4 2 3 3 2 4 3 3" xfId="38095"/>
    <cellStyle name="표준 5 4 2 3 3 2 4 3 4" xfId="46288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9"/>
    <cellStyle name="표준 5 4 2 3 3 2 4 9" xfId="42192"/>
    <cellStyle name="표준 5 4 2 3 3 2 5" xfId="9688"/>
    <cellStyle name="표준 5 4 2 3 3 2 5 2" xfId="13800"/>
    <cellStyle name="표준 5 4 2 3 3 2 5 2 2" xfId="30396"/>
    <cellStyle name="표준 5 4 2 3 3 2 5 2 3" xfId="38607"/>
    <cellStyle name="표준 5 4 2 3 3 2 5 2 4" xfId="46800"/>
    <cellStyle name="표준 5 4 2 3 3 2 5 3" xfId="18040"/>
    <cellStyle name="표준 5 4 2 3 3 2 5 4" xfId="22202"/>
    <cellStyle name="표준 5 4 2 3 3 2 5 5" xfId="26300"/>
    <cellStyle name="표준 5 4 2 3 3 2 5 6" xfId="34511"/>
    <cellStyle name="표준 5 4 2 3 3 2 5 7" xfId="42704"/>
    <cellStyle name="표준 5 4 2 3 3 2 6" xfId="7640"/>
    <cellStyle name="표준 5 4 2 3 3 2 6 2" xfId="28348"/>
    <cellStyle name="표준 5 4 2 3 3 2 6 3" xfId="36559"/>
    <cellStyle name="표준 5 4 2 3 3 2 6 4" xfId="44752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3"/>
    <cellStyle name="표준 5 4 2 3 3 3 2 2 4" xfId="47056"/>
    <cellStyle name="표준 5 4 2 3 3 3 2 3" xfId="18296"/>
    <cellStyle name="표준 5 4 2 3 3 3 2 4" xfId="22458"/>
    <cellStyle name="표준 5 4 2 3 3 3 2 5" xfId="26556"/>
    <cellStyle name="표준 5 4 2 3 3 3 2 6" xfId="34767"/>
    <cellStyle name="표준 5 4 2 3 3 3 2 7" xfId="42960"/>
    <cellStyle name="표준 5 4 2 3 3 3 3" xfId="7896"/>
    <cellStyle name="표준 5 4 2 3 3 3 3 2" xfId="28604"/>
    <cellStyle name="표준 5 4 2 3 3 3 3 3" xfId="36815"/>
    <cellStyle name="표준 5 4 2 3 3 3 3 4" xfId="45008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9"/>
    <cellStyle name="표준 5 4 2 3 3 3 9" xfId="40912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5"/>
    <cellStyle name="표준 5 4 2 3 3 4 2 2 4" xfId="47568"/>
    <cellStyle name="표준 5 4 2 3 3 4 2 3" xfId="18808"/>
    <cellStyle name="표준 5 4 2 3 3 4 2 4" xfId="22970"/>
    <cellStyle name="표준 5 4 2 3 3 4 2 5" xfId="27068"/>
    <cellStyle name="표준 5 4 2 3 3 4 2 6" xfId="35279"/>
    <cellStyle name="표준 5 4 2 3 3 4 2 7" xfId="43472"/>
    <cellStyle name="표준 5 4 2 3 3 4 3" xfId="8408"/>
    <cellStyle name="표준 5 4 2 3 3 4 3 2" xfId="29116"/>
    <cellStyle name="표준 5 4 2 3 3 4 3 3" xfId="37327"/>
    <cellStyle name="표준 5 4 2 3 3 4 3 4" xfId="45520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1"/>
    <cellStyle name="표준 5 4 2 3 3 4 9" xfId="41424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7"/>
    <cellStyle name="표준 5 4 2 3 3 5 2 2 4" xfId="48080"/>
    <cellStyle name="표준 5 4 2 3 3 5 2 3" xfId="19320"/>
    <cellStyle name="표준 5 4 2 3 3 5 2 4" xfId="23482"/>
    <cellStyle name="표준 5 4 2 3 3 5 2 5" xfId="27580"/>
    <cellStyle name="표준 5 4 2 3 3 5 2 6" xfId="35791"/>
    <cellStyle name="표준 5 4 2 3 3 5 2 7" xfId="43984"/>
    <cellStyle name="표준 5 4 2 3 3 5 3" xfId="8920"/>
    <cellStyle name="표준 5 4 2 3 3 5 3 2" xfId="29628"/>
    <cellStyle name="표준 5 4 2 3 3 5 3 3" xfId="37839"/>
    <cellStyle name="표준 5 4 2 3 3 5 3 4" xfId="46032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3"/>
    <cellStyle name="표준 5 4 2 3 3 5 9" xfId="41936"/>
    <cellStyle name="표준 5 4 2 3 3 6" xfId="9432"/>
    <cellStyle name="표준 5 4 2 3 3 6 2" xfId="13544"/>
    <cellStyle name="표준 5 4 2 3 3 6 2 2" xfId="30140"/>
    <cellStyle name="표준 5 4 2 3 3 6 2 3" xfId="38351"/>
    <cellStyle name="표준 5 4 2 3 3 6 2 4" xfId="46544"/>
    <cellStyle name="표준 5 4 2 3 3 6 3" xfId="17784"/>
    <cellStyle name="표준 5 4 2 3 3 6 4" xfId="21946"/>
    <cellStyle name="표준 5 4 2 3 3 6 5" xfId="26044"/>
    <cellStyle name="표준 5 4 2 3 3 6 6" xfId="34255"/>
    <cellStyle name="표준 5 4 2 3 3 6 7" xfId="42448"/>
    <cellStyle name="표준 5 4 2 3 3 7" xfId="7384"/>
    <cellStyle name="표준 5 4 2 3 3 7 2" xfId="28092"/>
    <cellStyle name="표준 5 4 2 3 3 7 3" xfId="36303"/>
    <cellStyle name="표준 5 4 2 3 3 7 4" xfId="44496"/>
    <cellStyle name="표준 5 4 2 3 3 8" xfId="11496"/>
    <cellStyle name="표준 5 4 2 3 3 9" xfId="15736"/>
    <cellStyle name="표준 5 4 2 3 4" xfId="656"/>
    <cellStyle name="표준 5 4 2 3 4 10" xfId="24124"/>
    <cellStyle name="표준 5 4 2 3 4 11" xfId="32335"/>
    <cellStyle name="표준 5 4 2 3 4 12" xfId="40528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1"/>
    <cellStyle name="표준 5 4 2 3 4 2 2 2 4" xfId="47184"/>
    <cellStyle name="표준 5 4 2 3 4 2 2 3" xfId="18424"/>
    <cellStyle name="표준 5 4 2 3 4 2 2 4" xfId="22586"/>
    <cellStyle name="표준 5 4 2 3 4 2 2 5" xfId="26684"/>
    <cellStyle name="표준 5 4 2 3 4 2 2 6" xfId="34895"/>
    <cellStyle name="표준 5 4 2 3 4 2 2 7" xfId="43088"/>
    <cellStyle name="표준 5 4 2 3 4 2 3" xfId="8024"/>
    <cellStyle name="표준 5 4 2 3 4 2 3 2" xfId="28732"/>
    <cellStyle name="표준 5 4 2 3 4 2 3 3" xfId="36943"/>
    <cellStyle name="표준 5 4 2 3 4 2 3 4" xfId="45136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7"/>
    <cellStyle name="표준 5 4 2 3 4 2 9" xfId="41040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3"/>
    <cellStyle name="표준 5 4 2 3 4 3 2 2 4" xfId="47696"/>
    <cellStyle name="표준 5 4 2 3 4 3 2 3" xfId="18936"/>
    <cellStyle name="표준 5 4 2 3 4 3 2 4" xfId="23098"/>
    <cellStyle name="표준 5 4 2 3 4 3 2 5" xfId="27196"/>
    <cellStyle name="표준 5 4 2 3 4 3 2 6" xfId="35407"/>
    <cellStyle name="표준 5 4 2 3 4 3 2 7" xfId="43600"/>
    <cellStyle name="표준 5 4 2 3 4 3 3" xfId="8536"/>
    <cellStyle name="표준 5 4 2 3 4 3 3 2" xfId="29244"/>
    <cellStyle name="표준 5 4 2 3 4 3 3 3" xfId="37455"/>
    <cellStyle name="표준 5 4 2 3 4 3 3 4" xfId="45648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9"/>
    <cellStyle name="표준 5 4 2 3 4 3 9" xfId="41552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5"/>
    <cellStyle name="표준 5 4 2 3 4 4 2 2 4" xfId="48208"/>
    <cellStyle name="표준 5 4 2 3 4 4 2 3" xfId="19448"/>
    <cellStyle name="표준 5 4 2 3 4 4 2 4" xfId="23610"/>
    <cellStyle name="표준 5 4 2 3 4 4 2 5" xfId="27708"/>
    <cellStyle name="표준 5 4 2 3 4 4 2 6" xfId="35919"/>
    <cellStyle name="표준 5 4 2 3 4 4 2 7" xfId="44112"/>
    <cellStyle name="표준 5 4 2 3 4 4 3" xfId="9048"/>
    <cellStyle name="표준 5 4 2 3 4 4 3 2" xfId="29756"/>
    <cellStyle name="표준 5 4 2 3 4 4 3 3" xfId="37967"/>
    <cellStyle name="표준 5 4 2 3 4 4 3 4" xfId="46160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1"/>
    <cellStyle name="표준 5 4 2 3 4 4 9" xfId="42064"/>
    <cellStyle name="표준 5 4 2 3 4 5" xfId="9560"/>
    <cellStyle name="표준 5 4 2 3 4 5 2" xfId="13672"/>
    <cellStyle name="표준 5 4 2 3 4 5 2 2" xfId="30268"/>
    <cellStyle name="표준 5 4 2 3 4 5 2 3" xfId="38479"/>
    <cellStyle name="표준 5 4 2 3 4 5 2 4" xfId="46672"/>
    <cellStyle name="표준 5 4 2 3 4 5 3" xfId="17912"/>
    <cellStyle name="표준 5 4 2 3 4 5 4" xfId="22074"/>
    <cellStyle name="표준 5 4 2 3 4 5 5" xfId="26172"/>
    <cellStyle name="표준 5 4 2 3 4 5 6" xfId="34383"/>
    <cellStyle name="표준 5 4 2 3 4 5 7" xfId="42576"/>
    <cellStyle name="표준 5 4 2 3 4 6" xfId="7512"/>
    <cellStyle name="표준 5 4 2 3 4 6 2" xfId="28220"/>
    <cellStyle name="표준 5 4 2 3 4 6 3" xfId="36431"/>
    <cellStyle name="표준 5 4 2 3 4 6 4" xfId="44624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5"/>
    <cellStyle name="표준 5 4 2 3 5 2 2 4" xfId="46928"/>
    <cellStyle name="표준 5 4 2 3 5 2 3" xfId="18168"/>
    <cellStyle name="표준 5 4 2 3 5 2 4" xfId="22330"/>
    <cellStyle name="표준 5 4 2 3 5 2 5" xfId="26428"/>
    <cellStyle name="표준 5 4 2 3 5 2 6" xfId="34639"/>
    <cellStyle name="표준 5 4 2 3 5 2 7" xfId="42832"/>
    <cellStyle name="표준 5 4 2 3 5 3" xfId="7768"/>
    <cellStyle name="표준 5 4 2 3 5 3 2" xfId="28476"/>
    <cellStyle name="표준 5 4 2 3 5 3 3" xfId="36687"/>
    <cellStyle name="표준 5 4 2 3 5 3 4" xfId="44880"/>
    <cellStyle name="표준 5 4 2 3 5 4" xfId="11880"/>
    <cellStyle name="표준 5 4 2 3 5 5" xfId="16120"/>
    <cellStyle name="표준 5 4 2 3 5 6" xfId="20282"/>
    <cellStyle name="표준 5 4 2 3 5 7" xfId="24380"/>
    <cellStyle name="표준 5 4 2 3 5 8" xfId="32591"/>
    <cellStyle name="표준 5 4 2 3 5 9" xfId="40784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7"/>
    <cellStyle name="표준 5 4 2 3 6 2 2 4" xfId="47440"/>
    <cellStyle name="표준 5 4 2 3 6 2 3" xfId="18680"/>
    <cellStyle name="표준 5 4 2 3 6 2 4" xfId="22842"/>
    <cellStyle name="표준 5 4 2 3 6 2 5" xfId="26940"/>
    <cellStyle name="표준 5 4 2 3 6 2 6" xfId="35151"/>
    <cellStyle name="표준 5 4 2 3 6 2 7" xfId="43344"/>
    <cellStyle name="표준 5 4 2 3 6 3" xfId="8280"/>
    <cellStyle name="표준 5 4 2 3 6 3 2" xfId="28988"/>
    <cellStyle name="표준 5 4 2 3 6 3 3" xfId="37199"/>
    <cellStyle name="표준 5 4 2 3 6 3 4" xfId="45392"/>
    <cellStyle name="표준 5 4 2 3 6 4" xfId="12392"/>
    <cellStyle name="표준 5 4 2 3 6 5" xfId="16632"/>
    <cellStyle name="표준 5 4 2 3 6 6" xfId="20794"/>
    <cellStyle name="표준 5 4 2 3 6 7" xfId="24892"/>
    <cellStyle name="표준 5 4 2 3 6 8" xfId="33103"/>
    <cellStyle name="표준 5 4 2 3 6 9" xfId="41296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9"/>
    <cellStyle name="표준 5 4 2 3 7 2 2 4" xfId="47952"/>
    <cellStyle name="표준 5 4 2 3 7 2 3" xfId="19192"/>
    <cellStyle name="표준 5 4 2 3 7 2 4" xfId="23354"/>
    <cellStyle name="표준 5 4 2 3 7 2 5" xfId="27452"/>
    <cellStyle name="표준 5 4 2 3 7 2 6" xfId="35663"/>
    <cellStyle name="표준 5 4 2 3 7 2 7" xfId="43856"/>
    <cellStyle name="표준 5 4 2 3 7 3" xfId="8792"/>
    <cellStyle name="표준 5 4 2 3 7 3 2" xfId="29500"/>
    <cellStyle name="표준 5 4 2 3 7 3 3" xfId="37711"/>
    <cellStyle name="표준 5 4 2 3 7 3 4" xfId="45904"/>
    <cellStyle name="표준 5 4 2 3 7 4" xfId="12904"/>
    <cellStyle name="표준 5 4 2 3 7 5" xfId="17144"/>
    <cellStyle name="표준 5 4 2 3 7 6" xfId="21306"/>
    <cellStyle name="표준 5 4 2 3 7 7" xfId="25404"/>
    <cellStyle name="표준 5 4 2 3 7 8" xfId="33615"/>
    <cellStyle name="표준 5 4 2 3 7 9" xfId="41808"/>
    <cellStyle name="표준 5 4 2 3 8" xfId="400"/>
    <cellStyle name="표준 5 4 2 3 8 2" xfId="9304"/>
    <cellStyle name="표준 5 4 2 3 8 2 2" xfId="30012"/>
    <cellStyle name="표준 5 4 2 3 8 2 3" xfId="38223"/>
    <cellStyle name="표준 5 4 2 3 8 2 4" xfId="46416"/>
    <cellStyle name="표준 5 4 2 3 8 3" xfId="13416"/>
    <cellStyle name="표준 5 4 2 3 8 4" xfId="17656"/>
    <cellStyle name="표준 5 4 2 3 8 5" xfId="21818"/>
    <cellStyle name="표준 5 4 2 3 8 6" xfId="25916"/>
    <cellStyle name="표준 5 4 2 3 8 7" xfId="34127"/>
    <cellStyle name="표준 5 4 2 3 8 8" xfId="42320"/>
    <cellStyle name="표준 5 4 2 3 9" xfId="7003"/>
    <cellStyle name="표준 5 4 2 3 9 2" xfId="27964"/>
    <cellStyle name="표준 5 4 2 3 9 3" xfId="36175"/>
    <cellStyle name="표준 5 4 2 3 9 4" xfId="44368"/>
    <cellStyle name="표준 5 4 2 30" xfId="32030"/>
    <cellStyle name="표준 5 4 2 31" xfId="32047"/>
    <cellStyle name="표준 5 4 2 32" xfId="40240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1"/>
    <cellStyle name="표준 5 4 2 4 16" xfId="40304"/>
    <cellStyle name="표준 5 4 2 4 2" xfId="560"/>
    <cellStyle name="표준 5 4 2 4 2 10" xfId="19930"/>
    <cellStyle name="표준 5 4 2 4 2 11" xfId="24028"/>
    <cellStyle name="표준 5 4 2 4 2 12" xfId="32239"/>
    <cellStyle name="표준 5 4 2 4 2 13" xfId="40432"/>
    <cellStyle name="표준 5 4 2 4 2 2" xfId="816"/>
    <cellStyle name="표준 5 4 2 4 2 2 10" xfId="24284"/>
    <cellStyle name="표준 5 4 2 4 2 2 11" xfId="32495"/>
    <cellStyle name="표준 5 4 2 4 2 2 12" xfId="40688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1"/>
    <cellStyle name="표준 5 4 2 4 2 2 2 2 2 4" xfId="47344"/>
    <cellStyle name="표준 5 4 2 4 2 2 2 2 3" xfId="18584"/>
    <cellStyle name="표준 5 4 2 4 2 2 2 2 4" xfId="22746"/>
    <cellStyle name="표준 5 4 2 4 2 2 2 2 5" xfId="26844"/>
    <cellStyle name="표준 5 4 2 4 2 2 2 2 6" xfId="35055"/>
    <cellStyle name="표준 5 4 2 4 2 2 2 2 7" xfId="43248"/>
    <cellStyle name="표준 5 4 2 4 2 2 2 3" xfId="8184"/>
    <cellStyle name="표준 5 4 2 4 2 2 2 3 2" xfId="28892"/>
    <cellStyle name="표준 5 4 2 4 2 2 2 3 3" xfId="37103"/>
    <cellStyle name="표준 5 4 2 4 2 2 2 3 4" xfId="45296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7"/>
    <cellStyle name="표준 5 4 2 4 2 2 2 9" xfId="41200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3"/>
    <cellStyle name="표준 5 4 2 4 2 2 3 2 2 4" xfId="47856"/>
    <cellStyle name="표준 5 4 2 4 2 2 3 2 3" xfId="19096"/>
    <cellStyle name="표준 5 4 2 4 2 2 3 2 4" xfId="23258"/>
    <cellStyle name="표준 5 4 2 4 2 2 3 2 5" xfId="27356"/>
    <cellStyle name="표준 5 4 2 4 2 2 3 2 6" xfId="35567"/>
    <cellStyle name="표준 5 4 2 4 2 2 3 2 7" xfId="43760"/>
    <cellStyle name="표준 5 4 2 4 2 2 3 3" xfId="8696"/>
    <cellStyle name="표준 5 4 2 4 2 2 3 3 2" xfId="29404"/>
    <cellStyle name="표준 5 4 2 4 2 2 3 3 3" xfId="37615"/>
    <cellStyle name="표준 5 4 2 4 2 2 3 3 4" xfId="45808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9"/>
    <cellStyle name="표준 5 4 2 4 2 2 3 9" xfId="41712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5"/>
    <cellStyle name="표준 5 4 2 4 2 2 4 2 2 4" xfId="48368"/>
    <cellStyle name="표준 5 4 2 4 2 2 4 2 3" xfId="19608"/>
    <cellStyle name="표준 5 4 2 4 2 2 4 2 4" xfId="23770"/>
    <cellStyle name="표준 5 4 2 4 2 2 4 2 5" xfId="27868"/>
    <cellStyle name="표준 5 4 2 4 2 2 4 2 6" xfId="36079"/>
    <cellStyle name="표준 5 4 2 4 2 2 4 2 7" xfId="44272"/>
    <cellStyle name="표준 5 4 2 4 2 2 4 3" xfId="9208"/>
    <cellStyle name="표준 5 4 2 4 2 2 4 3 2" xfId="29916"/>
    <cellStyle name="표준 5 4 2 4 2 2 4 3 3" xfId="38127"/>
    <cellStyle name="표준 5 4 2 4 2 2 4 3 4" xfId="46320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1"/>
    <cellStyle name="표준 5 4 2 4 2 2 4 9" xfId="42224"/>
    <cellStyle name="표준 5 4 2 4 2 2 5" xfId="9720"/>
    <cellStyle name="표준 5 4 2 4 2 2 5 2" xfId="13832"/>
    <cellStyle name="표준 5 4 2 4 2 2 5 2 2" xfId="30428"/>
    <cellStyle name="표준 5 4 2 4 2 2 5 2 3" xfId="38639"/>
    <cellStyle name="표준 5 4 2 4 2 2 5 2 4" xfId="46832"/>
    <cellStyle name="표준 5 4 2 4 2 2 5 3" xfId="18072"/>
    <cellStyle name="표준 5 4 2 4 2 2 5 4" xfId="22234"/>
    <cellStyle name="표준 5 4 2 4 2 2 5 5" xfId="26332"/>
    <cellStyle name="표준 5 4 2 4 2 2 5 6" xfId="34543"/>
    <cellStyle name="표준 5 4 2 4 2 2 5 7" xfId="42736"/>
    <cellStyle name="표준 5 4 2 4 2 2 6" xfId="7672"/>
    <cellStyle name="표준 5 4 2 4 2 2 6 2" xfId="28380"/>
    <cellStyle name="표준 5 4 2 4 2 2 6 3" xfId="36591"/>
    <cellStyle name="표준 5 4 2 4 2 2 6 4" xfId="44784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5"/>
    <cellStyle name="표준 5 4 2 4 2 3 2 2 4" xfId="47088"/>
    <cellStyle name="표준 5 4 2 4 2 3 2 3" xfId="18328"/>
    <cellStyle name="표준 5 4 2 4 2 3 2 4" xfId="22490"/>
    <cellStyle name="표준 5 4 2 4 2 3 2 5" xfId="26588"/>
    <cellStyle name="표준 5 4 2 4 2 3 2 6" xfId="34799"/>
    <cellStyle name="표준 5 4 2 4 2 3 2 7" xfId="42992"/>
    <cellStyle name="표준 5 4 2 4 2 3 3" xfId="7928"/>
    <cellStyle name="표준 5 4 2 4 2 3 3 2" xfId="28636"/>
    <cellStyle name="표준 5 4 2 4 2 3 3 3" xfId="36847"/>
    <cellStyle name="표준 5 4 2 4 2 3 3 4" xfId="45040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1"/>
    <cellStyle name="표준 5 4 2 4 2 3 9" xfId="40944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7"/>
    <cellStyle name="표준 5 4 2 4 2 4 2 2 4" xfId="47600"/>
    <cellStyle name="표준 5 4 2 4 2 4 2 3" xfId="18840"/>
    <cellStyle name="표준 5 4 2 4 2 4 2 4" xfId="23002"/>
    <cellStyle name="표준 5 4 2 4 2 4 2 5" xfId="27100"/>
    <cellStyle name="표준 5 4 2 4 2 4 2 6" xfId="35311"/>
    <cellStyle name="표준 5 4 2 4 2 4 2 7" xfId="43504"/>
    <cellStyle name="표준 5 4 2 4 2 4 3" xfId="8440"/>
    <cellStyle name="표준 5 4 2 4 2 4 3 2" xfId="29148"/>
    <cellStyle name="표준 5 4 2 4 2 4 3 3" xfId="37359"/>
    <cellStyle name="표준 5 4 2 4 2 4 3 4" xfId="45552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3"/>
    <cellStyle name="표준 5 4 2 4 2 4 9" xfId="41456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9"/>
    <cellStyle name="표준 5 4 2 4 2 5 2 2 4" xfId="48112"/>
    <cellStyle name="표준 5 4 2 4 2 5 2 3" xfId="19352"/>
    <cellStyle name="표준 5 4 2 4 2 5 2 4" xfId="23514"/>
    <cellStyle name="표준 5 4 2 4 2 5 2 5" xfId="27612"/>
    <cellStyle name="표준 5 4 2 4 2 5 2 6" xfId="35823"/>
    <cellStyle name="표준 5 4 2 4 2 5 2 7" xfId="44016"/>
    <cellStyle name="표준 5 4 2 4 2 5 3" xfId="8952"/>
    <cellStyle name="표준 5 4 2 4 2 5 3 2" xfId="29660"/>
    <cellStyle name="표준 5 4 2 4 2 5 3 3" xfId="37871"/>
    <cellStyle name="표준 5 4 2 4 2 5 3 4" xfId="46064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5"/>
    <cellStyle name="표준 5 4 2 4 2 5 9" xfId="41968"/>
    <cellStyle name="표준 5 4 2 4 2 6" xfId="9464"/>
    <cellStyle name="표준 5 4 2 4 2 6 2" xfId="13576"/>
    <cellStyle name="표준 5 4 2 4 2 6 2 2" xfId="30172"/>
    <cellStyle name="표준 5 4 2 4 2 6 2 3" xfId="38383"/>
    <cellStyle name="표준 5 4 2 4 2 6 2 4" xfId="46576"/>
    <cellStyle name="표준 5 4 2 4 2 6 3" xfId="17816"/>
    <cellStyle name="표준 5 4 2 4 2 6 4" xfId="21978"/>
    <cellStyle name="표준 5 4 2 4 2 6 5" xfId="26076"/>
    <cellStyle name="표준 5 4 2 4 2 6 6" xfId="34287"/>
    <cellStyle name="표준 5 4 2 4 2 6 7" xfId="42480"/>
    <cellStyle name="표준 5 4 2 4 2 7" xfId="7416"/>
    <cellStyle name="표준 5 4 2 4 2 7 2" xfId="28124"/>
    <cellStyle name="표준 5 4 2 4 2 7 3" xfId="36335"/>
    <cellStyle name="표준 5 4 2 4 2 7 4" xfId="44528"/>
    <cellStyle name="표준 5 4 2 4 2 8" xfId="11528"/>
    <cellStyle name="표준 5 4 2 4 2 9" xfId="15768"/>
    <cellStyle name="표준 5 4 2 4 3" xfId="688"/>
    <cellStyle name="표준 5 4 2 4 3 10" xfId="24156"/>
    <cellStyle name="표준 5 4 2 4 3 11" xfId="32367"/>
    <cellStyle name="표준 5 4 2 4 3 12" xfId="40560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3"/>
    <cellStyle name="표준 5 4 2 4 3 2 2 2 4" xfId="47216"/>
    <cellStyle name="표준 5 4 2 4 3 2 2 3" xfId="18456"/>
    <cellStyle name="표준 5 4 2 4 3 2 2 4" xfId="22618"/>
    <cellStyle name="표준 5 4 2 4 3 2 2 5" xfId="26716"/>
    <cellStyle name="표준 5 4 2 4 3 2 2 6" xfId="34927"/>
    <cellStyle name="표준 5 4 2 4 3 2 2 7" xfId="43120"/>
    <cellStyle name="표준 5 4 2 4 3 2 3" xfId="8056"/>
    <cellStyle name="표준 5 4 2 4 3 2 3 2" xfId="28764"/>
    <cellStyle name="표준 5 4 2 4 3 2 3 3" xfId="36975"/>
    <cellStyle name="표준 5 4 2 4 3 2 3 4" xfId="45168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9"/>
    <cellStyle name="표준 5 4 2 4 3 2 9" xfId="41072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5"/>
    <cellStyle name="표준 5 4 2 4 3 3 2 2 4" xfId="47728"/>
    <cellStyle name="표준 5 4 2 4 3 3 2 3" xfId="18968"/>
    <cellStyle name="표준 5 4 2 4 3 3 2 4" xfId="23130"/>
    <cellStyle name="표준 5 4 2 4 3 3 2 5" xfId="27228"/>
    <cellStyle name="표준 5 4 2 4 3 3 2 6" xfId="35439"/>
    <cellStyle name="표준 5 4 2 4 3 3 2 7" xfId="43632"/>
    <cellStyle name="표준 5 4 2 4 3 3 3" xfId="8568"/>
    <cellStyle name="표준 5 4 2 4 3 3 3 2" xfId="29276"/>
    <cellStyle name="표준 5 4 2 4 3 3 3 3" xfId="37487"/>
    <cellStyle name="표준 5 4 2 4 3 3 3 4" xfId="45680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1"/>
    <cellStyle name="표준 5 4 2 4 3 3 9" xfId="41584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7"/>
    <cellStyle name="표준 5 4 2 4 3 4 2 2 4" xfId="48240"/>
    <cellStyle name="표준 5 4 2 4 3 4 2 3" xfId="19480"/>
    <cellStyle name="표준 5 4 2 4 3 4 2 4" xfId="23642"/>
    <cellStyle name="표준 5 4 2 4 3 4 2 5" xfId="27740"/>
    <cellStyle name="표준 5 4 2 4 3 4 2 6" xfId="35951"/>
    <cellStyle name="표준 5 4 2 4 3 4 2 7" xfId="44144"/>
    <cellStyle name="표준 5 4 2 4 3 4 3" xfId="9080"/>
    <cellStyle name="표준 5 4 2 4 3 4 3 2" xfId="29788"/>
    <cellStyle name="표준 5 4 2 4 3 4 3 3" xfId="37999"/>
    <cellStyle name="표준 5 4 2 4 3 4 3 4" xfId="46192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3"/>
    <cellStyle name="표준 5 4 2 4 3 4 9" xfId="42096"/>
    <cellStyle name="표준 5 4 2 4 3 5" xfId="9592"/>
    <cellStyle name="표준 5 4 2 4 3 5 2" xfId="13704"/>
    <cellStyle name="표준 5 4 2 4 3 5 2 2" xfId="30300"/>
    <cellStyle name="표준 5 4 2 4 3 5 2 3" xfId="38511"/>
    <cellStyle name="표준 5 4 2 4 3 5 2 4" xfId="46704"/>
    <cellStyle name="표준 5 4 2 4 3 5 3" xfId="17944"/>
    <cellStyle name="표준 5 4 2 4 3 5 4" xfId="22106"/>
    <cellStyle name="표준 5 4 2 4 3 5 5" xfId="26204"/>
    <cellStyle name="표준 5 4 2 4 3 5 6" xfId="34415"/>
    <cellStyle name="표준 5 4 2 4 3 5 7" xfId="42608"/>
    <cellStyle name="표준 5 4 2 4 3 6" xfId="7544"/>
    <cellStyle name="표준 5 4 2 4 3 6 2" xfId="28252"/>
    <cellStyle name="표준 5 4 2 4 3 6 3" xfId="36463"/>
    <cellStyle name="표준 5 4 2 4 3 6 4" xfId="44656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7"/>
    <cellStyle name="표준 5 4 2 4 4 2 2 4" xfId="46960"/>
    <cellStyle name="표준 5 4 2 4 4 2 3" xfId="18200"/>
    <cellStyle name="표준 5 4 2 4 4 2 4" xfId="22362"/>
    <cellStyle name="표준 5 4 2 4 4 2 5" xfId="26460"/>
    <cellStyle name="표준 5 4 2 4 4 2 6" xfId="34671"/>
    <cellStyle name="표준 5 4 2 4 4 2 7" xfId="42864"/>
    <cellStyle name="표준 5 4 2 4 4 3" xfId="7800"/>
    <cellStyle name="표준 5 4 2 4 4 3 2" xfId="28508"/>
    <cellStyle name="표준 5 4 2 4 4 3 3" xfId="36719"/>
    <cellStyle name="표준 5 4 2 4 4 3 4" xfId="44912"/>
    <cellStyle name="표준 5 4 2 4 4 4" xfId="11912"/>
    <cellStyle name="표준 5 4 2 4 4 5" xfId="16152"/>
    <cellStyle name="표준 5 4 2 4 4 6" xfId="20314"/>
    <cellStyle name="표준 5 4 2 4 4 7" xfId="24412"/>
    <cellStyle name="표준 5 4 2 4 4 8" xfId="32623"/>
    <cellStyle name="표준 5 4 2 4 4 9" xfId="40816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9"/>
    <cellStyle name="표준 5 4 2 4 5 2 2 4" xfId="47472"/>
    <cellStyle name="표준 5 4 2 4 5 2 3" xfId="18712"/>
    <cellStyle name="표준 5 4 2 4 5 2 4" xfId="22874"/>
    <cellStyle name="표준 5 4 2 4 5 2 5" xfId="26972"/>
    <cellStyle name="표준 5 4 2 4 5 2 6" xfId="35183"/>
    <cellStyle name="표준 5 4 2 4 5 2 7" xfId="43376"/>
    <cellStyle name="표준 5 4 2 4 5 3" xfId="8312"/>
    <cellStyle name="표준 5 4 2 4 5 3 2" xfId="29020"/>
    <cellStyle name="표준 5 4 2 4 5 3 3" xfId="37231"/>
    <cellStyle name="표준 5 4 2 4 5 3 4" xfId="45424"/>
    <cellStyle name="표준 5 4 2 4 5 4" xfId="12424"/>
    <cellStyle name="표준 5 4 2 4 5 5" xfId="16664"/>
    <cellStyle name="표준 5 4 2 4 5 6" xfId="20826"/>
    <cellStyle name="표준 5 4 2 4 5 7" xfId="24924"/>
    <cellStyle name="표준 5 4 2 4 5 8" xfId="33135"/>
    <cellStyle name="표준 5 4 2 4 5 9" xfId="41328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1"/>
    <cellStyle name="표준 5 4 2 4 6 2 2 4" xfId="47984"/>
    <cellStyle name="표준 5 4 2 4 6 2 3" xfId="19224"/>
    <cellStyle name="표준 5 4 2 4 6 2 4" xfId="23386"/>
    <cellStyle name="표준 5 4 2 4 6 2 5" xfId="27484"/>
    <cellStyle name="표준 5 4 2 4 6 2 6" xfId="35695"/>
    <cellStyle name="표준 5 4 2 4 6 2 7" xfId="43888"/>
    <cellStyle name="표준 5 4 2 4 6 3" xfId="8824"/>
    <cellStyle name="표준 5 4 2 4 6 3 2" xfId="29532"/>
    <cellStyle name="표준 5 4 2 4 6 3 3" xfId="37743"/>
    <cellStyle name="표준 5 4 2 4 6 3 4" xfId="45936"/>
    <cellStyle name="표준 5 4 2 4 6 4" xfId="12936"/>
    <cellStyle name="표준 5 4 2 4 6 5" xfId="17176"/>
    <cellStyle name="표준 5 4 2 4 6 6" xfId="21338"/>
    <cellStyle name="표준 5 4 2 4 6 7" xfId="25436"/>
    <cellStyle name="표준 5 4 2 4 6 8" xfId="33647"/>
    <cellStyle name="표준 5 4 2 4 6 9" xfId="41840"/>
    <cellStyle name="표준 5 4 2 4 7" xfId="7029"/>
    <cellStyle name="표준 5 4 2 4 7 2" xfId="9336"/>
    <cellStyle name="표준 5 4 2 4 7 2 2" xfId="30044"/>
    <cellStyle name="표준 5 4 2 4 7 2 3" xfId="38255"/>
    <cellStyle name="표준 5 4 2 4 7 2 4" xfId="46448"/>
    <cellStyle name="표준 5 4 2 4 7 3" xfId="13448"/>
    <cellStyle name="표준 5 4 2 4 7 4" xfId="17688"/>
    <cellStyle name="표준 5 4 2 4 7 5" xfId="21850"/>
    <cellStyle name="표준 5 4 2 4 7 6" xfId="25948"/>
    <cellStyle name="표준 5 4 2 4 7 7" xfId="34159"/>
    <cellStyle name="표준 5 4 2 4 7 8" xfId="42352"/>
    <cellStyle name="표준 5 4 2 4 8" xfId="7151"/>
    <cellStyle name="표준 5 4 2 4 8 2" xfId="27996"/>
    <cellStyle name="표준 5 4 2 4 8 3" xfId="36207"/>
    <cellStyle name="표준 5 4 2 4 8 4" xfId="44400"/>
    <cellStyle name="표준 5 4 2 4 9" xfId="7288"/>
    <cellStyle name="표준 5 4 2 5" xfId="496"/>
    <cellStyle name="표준 5 4 2 5 10" xfId="19866"/>
    <cellStyle name="표준 5 4 2 5 11" xfId="23964"/>
    <cellStyle name="표준 5 4 2 5 12" xfId="32175"/>
    <cellStyle name="표준 5 4 2 5 13" xfId="40368"/>
    <cellStyle name="표준 5 4 2 5 2" xfId="752"/>
    <cellStyle name="표준 5 4 2 5 2 10" xfId="24220"/>
    <cellStyle name="표준 5 4 2 5 2 11" xfId="32431"/>
    <cellStyle name="표준 5 4 2 5 2 12" xfId="40624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7"/>
    <cellStyle name="표준 5 4 2 5 2 2 2 2 4" xfId="47280"/>
    <cellStyle name="표준 5 4 2 5 2 2 2 3" xfId="18520"/>
    <cellStyle name="표준 5 4 2 5 2 2 2 4" xfId="22682"/>
    <cellStyle name="표준 5 4 2 5 2 2 2 5" xfId="26780"/>
    <cellStyle name="표준 5 4 2 5 2 2 2 6" xfId="34991"/>
    <cellStyle name="표준 5 4 2 5 2 2 2 7" xfId="43184"/>
    <cellStyle name="표준 5 4 2 5 2 2 3" xfId="8120"/>
    <cellStyle name="표준 5 4 2 5 2 2 3 2" xfId="28828"/>
    <cellStyle name="표준 5 4 2 5 2 2 3 3" xfId="37039"/>
    <cellStyle name="표준 5 4 2 5 2 2 3 4" xfId="45232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3"/>
    <cellStyle name="표준 5 4 2 5 2 2 9" xfId="41136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9"/>
    <cellStyle name="표준 5 4 2 5 2 3 2 2 4" xfId="47792"/>
    <cellStyle name="표준 5 4 2 5 2 3 2 3" xfId="19032"/>
    <cellStyle name="표준 5 4 2 5 2 3 2 4" xfId="23194"/>
    <cellStyle name="표준 5 4 2 5 2 3 2 5" xfId="27292"/>
    <cellStyle name="표준 5 4 2 5 2 3 2 6" xfId="35503"/>
    <cellStyle name="표준 5 4 2 5 2 3 2 7" xfId="43696"/>
    <cellStyle name="표준 5 4 2 5 2 3 3" xfId="8632"/>
    <cellStyle name="표준 5 4 2 5 2 3 3 2" xfId="29340"/>
    <cellStyle name="표준 5 4 2 5 2 3 3 3" xfId="37551"/>
    <cellStyle name="표준 5 4 2 5 2 3 3 4" xfId="45744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5"/>
    <cellStyle name="표준 5 4 2 5 2 3 9" xfId="41648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1"/>
    <cellStyle name="표준 5 4 2 5 2 4 2 2 4" xfId="48304"/>
    <cellStyle name="표준 5 4 2 5 2 4 2 3" xfId="19544"/>
    <cellStyle name="표준 5 4 2 5 2 4 2 4" xfId="23706"/>
    <cellStyle name="표준 5 4 2 5 2 4 2 5" xfId="27804"/>
    <cellStyle name="표준 5 4 2 5 2 4 2 6" xfId="36015"/>
    <cellStyle name="표준 5 4 2 5 2 4 2 7" xfId="44208"/>
    <cellStyle name="표준 5 4 2 5 2 4 3" xfId="9144"/>
    <cellStyle name="표준 5 4 2 5 2 4 3 2" xfId="29852"/>
    <cellStyle name="표준 5 4 2 5 2 4 3 3" xfId="38063"/>
    <cellStyle name="표준 5 4 2 5 2 4 3 4" xfId="46256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7"/>
    <cellStyle name="표준 5 4 2 5 2 4 9" xfId="42160"/>
    <cellStyle name="표준 5 4 2 5 2 5" xfId="9656"/>
    <cellStyle name="표준 5 4 2 5 2 5 2" xfId="13768"/>
    <cellStyle name="표준 5 4 2 5 2 5 2 2" xfId="30364"/>
    <cellStyle name="표준 5 4 2 5 2 5 2 3" xfId="38575"/>
    <cellStyle name="표준 5 4 2 5 2 5 2 4" xfId="46768"/>
    <cellStyle name="표준 5 4 2 5 2 5 3" xfId="18008"/>
    <cellStyle name="표준 5 4 2 5 2 5 4" xfId="22170"/>
    <cellStyle name="표준 5 4 2 5 2 5 5" xfId="26268"/>
    <cellStyle name="표준 5 4 2 5 2 5 6" xfId="34479"/>
    <cellStyle name="표준 5 4 2 5 2 5 7" xfId="42672"/>
    <cellStyle name="표준 5 4 2 5 2 6" xfId="7608"/>
    <cellStyle name="표준 5 4 2 5 2 6 2" xfId="28316"/>
    <cellStyle name="표준 5 4 2 5 2 6 3" xfId="36527"/>
    <cellStyle name="표준 5 4 2 5 2 6 4" xfId="44720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1"/>
    <cellStyle name="표준 5 4 2 5 3 2 2 4" xfId="47024"/>
    <cellStyle name="표준 5 4 2 5 3 2 3" xfId="18264"/>
    <cellStyle name="표준 5 4 2 5 3 2 4" xfId="22426"/>
    <cellStyle name="표준 5 4 2 5 3 2 5" xfId="26524"/>
    <cellStyle name="표준 5 4 2 5 3 2 6" xfId="34735"/>
    <cellStyle name="표준 5 4 2 5 3 2 7" xfId="42928"/>
    <cellStyle name="표준 5 4 2 5 3 3" xfId="7864"/>
    <cellStyle name="표준 5 4 2 5 3 3 2" xfId="28572"/>
    <cellStyle name="표준 5 4 2 5 3 3 3" xfId="36783"/>
    <cellStyle name="표준 5 4 2 5 3 3 4" xfId="44976"/>
    <cellStyle name="표준 5 4 2 5 3 4" xfId="11976"/>
    <cellStyle name="표준 5 4 2 5 3 5" xfId="16216"/>
    <cellStyle name="표준 5 4 2 5 3 6" xfId="20378"/>
    <cellStyle name="표준 5 4 2 5 3 7" xfId="24476"/>
    <cellStyle name="표준 5 4 2 5 3 8" xfId="32687"/>
    <cellStyle name="표준 5 4 2 5 3 9" xfId="40880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3"/>
    <cellStyle name="표준 5 4 2 5 4 2 2 4" xfId="47536"/>
    <cellStyle name="표준 5 4 2 5 4 2 3" xfId="18776"/>
    <cellStyle name="표준 5 4 2 5 4 2 4" xfId="22938"/>
    <cellStyle name="표준 5 4 2 5 4 2 5" xfId="27036"/>
    <cellStyle name="표준 5 4 2 5 4 2 6" xfId="35247"/>
    <cellStyle name="표준 5 4 2 5 4 2 7" xfId="43440"/>
    <cellStyle name="표준 5 4 2 5 4 3" xfId="8376"/>
    <cellStyle name="표준 5 4 2 5 4 3 2" xfId="29084"/>
    <cellStyle name="표준 5 4 2 5 4 3 3" xfId="37295"/>
    <cellStyle name="표준 5 4 2 5 4 3 4" xfId="45488"/>
    <cellStyle name="표준 5 4 2 5 4 4" xfId="12488"/>
    <cellStyle name="표준 5 4 2 5 4 5" xfId="16728"/>
    <cellStyle name="표준 5 4 2 5 4 6" xfId="20890"/>
    <cellStyle name="표준 5 4 2 5 4 7" xfId="24988"/>
    <cellStyle name="표준 5 4 2 5 4 8" xfId="33199"/>
    <cellStyle name="표준 5 4 2 5 4 9" xfId="41392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5"/>
    <cellStyle name="표준 5 4 2 5 5 2 2 4" xfId="48048"/>
    <cellStyle name="표준 5 4 2 5 5 2 3" xfId="19288"/>
    <cellStyle name="표준 5 4 2 5 5 2 4" xfId="23450"/>
    <cellStyle name="표준 5 4 2 5 5 2 5" xfId="27548"/>
    <cellStyle name="표준 5 4 2 5 5 2 6" xfId="35759"/>
    <cellStyle name="표준 5 4 2 5 5 2 7" xfId="43952"/>
    <cellStyle name="표준 5 4 2 5 5 3" xfId="8888"/>
    <cellStyle name="표준 5 4 2 5 5 3 2" xfId="29596"/>
    <cellStyle name="표준 5 4 2 5 5 3 3" xfId="37807"/>
    <cellStyle name="표준 5 4 2 5 5 3 4" xfId="46000"/>
    <cellStyle name="표준 5 4 2 5 5 4" xfId="13000"/>
    <cellStyle name="표준 5 4 2 5 5 5" xfId="17240"/>
    <cellStyle name="표준 5 4 2 5 5 6" xfId="21402"/>
    <cellStyle name="표준 5 4 2 5 5 7" xfId="25500"/>
    <cellStyle name="표준 5 4 2 5 5 8" xfId="33711"/>
    <cellStyle name="표준 5 4 2 5 5 9" xfId="41904"/>
    <cellStyle name="표준 5 4 2 5 6" xfId="9400"/>
    <cellStyle name="표준 5 4 2 5 6 2" xfId="13512"/>
    <cellStyle name="표준 5 4 2 5 6 2 2" xfId="30108"/>
    <cellStyle name="표준 5 4 2 5 6 2 3" xfId="38319"/>
    <cellStyle name="표준 5 4 2 5 6 2 4" xfId="46512"/>
    <cellStyle name="표준 5 4 2 5 6 3" xfId="17752"/>
    <cellStyle name="표준 5 4 2 5 6 4" xfId="21914"/>
    <cellStyle name="표준 5 4 2 5 6 5" xfId="26012"/>
    <cellStyle name="표준 5 4 2 5 6 6" xfId="34223"/>
    <cellStyle name="표준 5 4 2 5 6 7" xfId="42416"/>
    <cellStyle name="표준 5 4 2 5 7" xfId="7352"/>
    <cellStyle name="표준 5 4 2 5 7 2" xfId="28060"/>
    <cellStyle name="표준 5 4 2 5 7 3" xfId="36271"/>
    <cellStyle name="표준 5 4 2 5 7 4" xfId="44464"/>
    <cellStyle name="표준 5 4 2 5 8" xfId="11464"/>
    <cellStyle name="표준 5 4 2 5 9" xfId="15704"/>
    <cellStyle name="표준 5 4 2 6" xfId="624"/>
    <cellStyle name="표준 5 4 2 6 10" xfId="24092"/>
    <cellStyle name="표준 5 4 2 6 11" xfId="32303"/>
    <cellStyle name="표준 5 4 2 6 12" xfId="40496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9"/>
    <cellStyle name="표준 5 4 2 6 2 2 2 4" xfId="47152"/>
    <cellStyle name="표준 5 4 2 6 2 2 3" xfId="18392"/>
    <cellStyle name="표준 5 4 2 6 2 2 4" xfId="22554"/>
    <cellStyle name="표준 5 4 2 6 2 2 5" xfId="26652"/>
    <cellStyle name="표준 5 4 2 6 2 2 6" xfId="34863"/>
    <cellStyle name="표준 5 4 2 6 2 2 7" xfId="43056"/>
    <cellStyle name="표준 5 4 2 6 2 3" xfId="7992"/>
    <cellStyle name="표준 5 4 2 6 2 3 2" xfId="28700"/>
    <cellStyle name="표준 5 4 2 6 2 3 3" xfId="36911"/>
    <cellStyle name="표준 5 4 2 6 2 3 4" xfId="45104"/>
    <cellStyle name="표준 5 4 2 6 2 4" xfId="12104"/>
    <cellStyle name="표준 5 4 2 6 2 5" xfId="16344"/>
    <cellStyle name="표준 5 4 2 6 2 6" xfId="20506"/>
    <cellStyle name="표준 5 4 2 6 2 7" xfId="24604"/>
    <cellStyle name="표준 5 4 2 6 2 8" xfId="32815"/>
    <cellStyle name="표준 5 4 2 6 2 9" xfId="41008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1"/>
    <cellStyle name="표준 5 4 2 6 3 2 2 4" xfId="47664"/>
    <cellStyle name="표준 5 4 2 6 3 2 3" xfId="18904"/>
    <cellStyle name="표준 5 4 2 6 3 2 4" xfId="23066"/>
    <cellStyle name="표준 5 4 2 6 3 2 5" xfId="27164"/>
    <cellStyle name="표준 5 4 2 6 3 2 6" xfId="35375"/>
    <cellStyle name="표준 5 4 2 6 3 2 7" xfId="43568"/>
    <cellStyle name="표준 5 4 2 6 3 3" xfId="8504"/>
    <cellStyle name="표준 5 4 2 6 3 3 2" xfId="29212"/>
    <cellStyle name="표준 5 4 2 6 3 3 3" xfId="37423"/>
    <cellStyle name="표준 5 4 2 6 3 3 4" xfId="45616"/>
    <cellStyle name="표준 5 4 2 6 3 4" xfId="12616"/>
    <cellStyle name="표준 5 4 2 6 3 5" xfId="16856"/>
    <cellStyle name="표준 5 4 2 6 3 6" xfId="21018"/>
    <cellStyle name="표준 5 4 2 6 3 7" xfId="25116"/>
    <cellStyle name="표준 5 4 2 6 3 8" xfId="33327"/>
    <cellStyle name="표준 5 4 2 6 3 9" xfId="41520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3"/>
    <cellStyle name="표준 5 4 2 6 4 2 2 4" xfId="48176"/>
    <cellStyle name="표준 5 4 2 6 4 2 3" xfId="19416"/>
    <cellStyle name="표준 5 4 2 6 4 2 4" xfId="23578"/>
    <cellStyle name="표준 5 4 2 6 4 2 5" xfId="27676"/>
    <cellStyle name="표준 5 4 2 6 4 2 6" xfId="35887"/>
    <cellStyle name="표준 5 4 2 6 4 2 7" xfId="44080"/>
    <cellStyle name="표준 5 4 2 6 4 3" xfId="9016"/>
    <cellStyle name="표준 5 4 2 6 4 3 2" xfId="29724"/>
    <cellStyle name="표준 5 4 2 6 4 3 3" xfId="37935"/>
    <cellStyle name="표준 5 4 2 6 4 3 4" xfId="46128"/>
    <cellStyle name="표준 5 4 2 6 4 4" xfId="13128"/>
    <cellStyle name="표준 5 4 2 6 4 5" xfId="17368"/>
    <cellStyle name="표준 5 4 2 6 4 6" xfId="21530"/>
    <cellStyle name="표준 5 4 2 6 4 7" xfId="25628"/>
    <cellStyle name="표준 5 4 2 6 4 8" xfId="33839"/>
    <cellStyle name="표준 5 4 2 6 4 9" xfId="42032"/>
    <cellStyle name="표준 5 4 2 6 5" xfId="9528"/>
    <cellStyle name="표준 5 4 2 6 5 2" xfId="13640"/>
    <cellStyle name="표준 5 4 2 6 5 2 2" xfId="30236"/>
    <cellStyle name="표준 5 4 2 6 5 2 3" xfId="38447"/>
    <cellStyle name="표준 5 4 2 6 5 2 4" xfId="46640"/>
    <cellStyle name="표준 5 4 2 6 5 3" xfId="17880"/>
    <cellStyle name="표준 5 4 2 6 5 4" xfId="22042"/>
    <cellStyle name="표준 5 4 2 6 5 5" xfId="26140"/>
    <cellStyle name="표준 5 4 2 6 5 6" xfId="34351"/>
    <cellStyle name="표준 5 4 2 6 5 7" xfId="42544"/>
    <cellStyle name="표준 5 4 2 6 6" xfId="7480"/>
    <cellStyle name="표준 5 4 2 6 6 2" xfId="28188"/>
    <cellStyle name="표준 5 4 2 6 6 3" xfId="36399"/>
    <cellStyle name="표준 5 4 2 6 6 4" xfId="44592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3"/>
    <cellStyle name="표준 5 4 2 7 2 2 4" xfId="46896"/>
    <cellStyle name="표준 5 4 2 7 2 3" xfId="18136"/>
    <cellStyle name="표준 5 4 2 7 2 4" xfId="22298"/>
    <cellStyle name="표준 5 4 2 7 2 5" xfId="26396"/>
    <cellStyle name="표준 5 4 2 7 2 6" xfId="34607"/>
    <cellStyle name="표준 5 4 2 7 2 7" xfId="42800"/>
    <cellStyle name="표준 5 4 2 7 3" xfId="7736"/>
    <cellStyle name="표준 5 4 2 7 3 2" xfId="28444"/>
    <cellStyle name="표준 5 4 2 7 3 3" xfId="36655"/>
    <cellStyle name="표준 5 4 2 7 3 4" xfId="44848"/>
    <cellStyle name="표준 5 4 2 7 4" xfId="11848"/>
    <cellStyle name="표준 5 4 2 7 5" xfId="16088"/>
    <cellStyle name="표준 5 4 2 7 6" xfId="20250"/>
    <cellStyle name="표준 5 4 2 7 7" xfId="24348"/>
    <cellStyle name="표준 5 4 2 7 8" xfId="32559"/>
    <cellStyle name="표준 5 4 2 7 9" xfId="40752"/>
    <cellStyle name="표준 5 4 2 8" xfId="1392"/>
    <cellStyle name="표준 5 4 2 8 2" xfId="10296"/>
    <cellStyle name="표준 5 4 2 8 2 2" xfId="14408"/>
    <cellStyle name="표준 5 4 2 8 2 2 2" xfId="31004"/>
    <cellStyle name="표준 5 4 2 8 2 2 3" xfId="39215"/>
    <cellStyle name="표준 5 4 2 8 2 2 4" xfId="47408"/>
    <cellStyle name="표준 5 4 2 8 2 3" xfId="18648"/>
    <cellStyle name="표준 5 4 2 8 2 4" xfId="22810"/>
    <cellStyle name="표준 5 4 2 8 2 5" xfId="26908"/>
    <cellStyle name="표준 5 4 2 8 2 6" xfId="35119"/>
    <cellStyle name="표준 5 4 2 8 2 7" xfId="43312"/>
    <cellStyle name="표준 5 4 2 8 3" xfId="8248"/>
    <cellStyle name="표준 5 4 2 8 3 2" xfId="28956"/>
    <cellStyle name="표준 5 4 2 8 3 3" xfId="37167"/>
    <cellStyle name="표준 5 4 2 8 3 4" xfId="45360"/>
    <cellStyle name="표준 5 4 2 8 4" xfId="12360"/>
    <cellStyle name="표준 5 4 2 8 5" xfId="16600"/>
    <cellStyle name="표준 5 4 2 8 6" xfId="20762"/>
    <cellStyle name="표준 5 4 2 8 7" xfId="24860"/>
    <cellStyle name="표준 5 4 2 8 8" xfId="33071"/>
    <cellStyle name="표준 5 4 2 8 9" xfId="41264"/>
    <cellStyle name="표준 5 4 2 9" xfId="1904"/>
    <cellStyle name="표준 5 4 2 9 2" xfId="10808"/>
    <cellStyle name="표준 5 4 2 9 2 2" xfId="14920"/>
    <cellStyle name="표준 5 4 2 9 2 2 2" xfId="31516"/>
    <cellStyle name="표준 5 4 2 9 2 2 3" xfId="39727"/>
    <cellStyle name="표준 5 4 2 9 2 2 4" xfId="47920"/>
    <cellStyle name="표준 5 4 2 9 2 3" xfId="19160"/>
    <cellStyle name="표준 5 4 2 9 2 4" xfId="23322"/>
    <cellStyle name="표준 5 4 2 9 2 5" xfId="27420"/>
    <cellStyle name="표준 5 4 2 9 2 6" xfId="35631"/>
    <cellStyle name="표준 5 4 2 9 2 7" xfId="43824"/>
    <cellStyle name="표준 5 4 2 9 3" xfId="8760"/>
    <cellStyle name="표준 5 4 2 9 3 2" xfId="29468"/>
    <cellStyle name="표준 5 4 2 9 3 3" xfId="37679"/>
    <cellStyle name="표준 5 4 2 9 3 4" xfId="45872"/>
    <cellStyle name="표준 5 4 2 9 4" xfId="12872"/>
    <cellStyle name="표준 5 4 2 9 5" xfId="17112"/>
    <cellStyle name="표준 5 4 2 9 6" xfId="21274"/>
    <cellStyle name="표준 5 4 2 9 7" xfId="25372"/>
    <cellStyle name="표준 5 4 2 9 8" xfId="33583"/>
    <cellStyle name="표준 5 4 2 9 9" xfId="41776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1"/>
    <cellStyle name="표준 5 4 3 10 4" xfId="44344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5"/>
    <cellStyle name="표준 5 4 3 18" xfId="40248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7"/>
    <cellStyle name="표준 5 4 3 2 17" xfId="40280"/>
    <cellStyle name="표준 5 4 3 2 2" xfId="472"/>
    <cellStyle name="표준 5 4 3 2 2 10" xfId="15680"/>
    <cellStyle name="표준 5 4 3 2 2 11" xfId="19842"/>
    <cellStyle name="표준 5 4 3 2 2 12" xfId="23940"/>
    <cellStyle name="표준 5 4 3 2 2 13" xfId="32151"/>
    <cellStyle name="표준 5 4 3 2 2 14" xfId="40344"/>
    <cellStyle name="표준 5 4 3 2 2 2" xfId="600"/>
    <cellStyle name="표준 5 4 3 2 2 2 10" xfId="19970"/>
    <cellStyle name="표준 5 4 3 2 2 2 11" xfId="24068"/>
    <cellStyle name="표준 5 4 3 2 2 2 12" xfId="32279"/>
    <cellStyle name="표준 5 4 3 2 2 2 13" xfId="40472"/>
    <cellStyle name="표준 5 4 3 2 2 2 2" xfId="856"/>
    <cellStyle name="표준 5 4 3 2 2 2 2 10" xfId="24324"/>
    <cellStyle name="표준 5 4 3 2 2 2 2 11" xfId="32535"/>
    <cellStyle name="표준 5 4 3 2 2 2 2 12" xfId="40728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1"/>
    <cellStyle name="표준 5 4 3 2 2 2 2 2 2 2 4" xfId="47384"/>
    <cellStyle name="표준 5 4 3 2 2 2 2 2 2 3" xfId="18624"/>
    <cellStyle name="표준 5 4 3 2 2 2 2 2 2 4" xfId="22786"/>
    <cellStyle name="표준 5 4 3 2 2 2 2 2 2 5" xfId="26884"/>
    <cellStyle name="표준 5 4 3 2 2 2 2 2 2 6" xfId="35095"/>
    <cellStyle name="표준 5 4 3 2 2 2 2 2 2 7" xfId="43288"/>
    <cellStyle name="표준 5 4 3 2 2 2 2 2 3" xfId="8224"/>
    <cellStyle name="표준 5 4 3 2 2 2 2 2 3 2" xfId="28932"/>
    <cellStyle name="표준 5 4 3 2 2 2 2 2 3 3" xfId="37143"/>
    <cellStyle name="표준 5 4 3 2 2 2 2 2 3 4" xfId="45336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7"/>
    <cellStyle name="표준 5 4 3 2 2 2 2 2 9" xfId="41240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3"/>
    <cellStyle name="표준 5 4 3 2 2 2 2 3 2 2 4" xfId="47896"/>
    <cellStyle name="표준 5 4 3 2 2 2 2 3 2 3" xfId="19136"/>
    <cellStyle name="표준 5 4 3 2 2 2 2 3 2 4" xfId="23298"/>
    <cellStyle name="표준 5 4 3 2 2 2 2 3 2 5" xfId="27396"/>
    <cellStyle name="표준 5 4 3 2 2 2 2 3 2 6" xfId="35607"/>
    <cellStyle name="표준 5 4 3 2 2 2 2 3 2 7" xfId="43800"/>
    <cellStyle name="표준 5 4 3 2 2 2 2 3 3" xfId="8736"/>
    <cellStyle name="표준 5 4 3 2 2 2 2 3 3 2" xfId="29444"/>
    <cellStyle name="표준 5 4 3 2 2 2 2 3 3 3" xfId="37655"/>
    <cellStyle name="표준 5 4 3 2 2 2 2 3 3 4" xfId="45848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9"/>
    <cellStyle name="표준 5 4 3 2 2 2 2 3 9" xfId="41752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5"/>
    <cellStyle name="표준 5 4 3 2 2 2 2 4 2 2 4" xfId="48408"/>
    <cellStyle name="표준 5 4 3 2 2 2 2 4 2 3" xfId="19648"/>
    <cellStyle name="표준 5 4 3 2 2 2 2 4 2 4" xfId="23810"/>
    <cellStyle name="표준 5 4 3 2 2 2 2 4 2 5" xfId="27908"/>
    <cellStyle name="표준 5 4 3 2 2 2 2 4 2 6" xfId="36119"/>
    <cellStyle name="표준 5 4 3 2 2 2 2 4 2 7" xfId="44312"/>
    <cellStyle name="표준 5 4 3 2 2 2 2 4 3" xfId="9248"/>
    <cellStyle name="표준 5 4 3 2 2 2 2 4 3 2" xfId="29956"/>
    <cellStyle name="표준 5 4 3 2 2 2 2 4 3 3" xfId="38167"/>
    <cellStyle name="표준 5 4 3 2 2 2 2 4 3 4" xfId="46360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1"/>
    <cellStyle name="표준 5 4 3 2 2 2 2 4 9" xfId="42264"/>
    <cellStyle name="표준 5 4 3 2 2 2 2 5" xfId="9760"/>
    <cellStyle name="표준 5 4 3 2 2 2 2 5 2" xfId="13872"/>
    <cellStyle name="표준 5 4 3 2 2 2 2 5 2 2" xfId="30468"/>
    <cellStyle name="표준 5 4 3 2 2 2 2 5 2 3" xfId="38679"/>
    <cellStyle name="표준 5 4 3 2 2 2 2 5 2 4" xfId="46872"/>
    <cellStyle name="표준 5 4 3 2 2 2 2 5 3" xfId="18112"/>
    <cellStyle name="표준 5 4 3 2 2 2 2 5 4" xfId="22274"/>
    <cellStyle name="표준 5 4 3 2 2 2 2 5 5" xfId="26372"/>
    <cellStyle name="표준 5 4 3 2 2 2 2 5 6" xfId="34583"/>
    <cellStyle name="표준 5 4 3 2 2 2 2 5 7" xfId="42776"/>
    <cellStyle name="표준 5 4 3 2 2 2 2 6" xfId="7712"/>
    <cellStyle name="표준 5 4 3 2 2 2 2 6 2" xfId="28420"/>
    <cellStyle name="표준 5 4 3 2 2 2 2 6 3" xfId="36631"/>
    <cellStyle name="표준 5 4 3 2 2 2 2 6 4" xfId="44824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5"/>
    <cellStyle name="표준 5 4 3 2 2 2 3 2 2 4" xfId="47128"/>
    <cellStyle name="표준 5 4 3 2 2 2 3 2 3" xfId="18368"/>
    <cellStyle name="표준 5 4 3 2 2 2 3 2 4" xfId="22530"/>
    <cellStyle name="표준 5 4 3 2 2 2 3 2 5" xfId="26628"/>
    <cellStyle name="표준 5 4 3 2 2 2 3 2 6" xfId="34839"/>
    <cellStyle name="표준 5 4 3 2 2 2 3 2 7" xfId="43032"/>
    <cellStyle name="표준 5 4 3 2 2 2 3 3" xfId="7968"/>
    <cellStyle name="표준 5 4 3 2 2 2 3 3 2" xfId="28676"/>
    <cellStyle name="표준 5 4 3 2 2 2 3 3 3" xfId="36887"/>
    <cellStyle name="표준 5 4 3 2 2 2 3 3 4" xfId="45080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1"/>
    <cellStyle name="표준 5 4 3 2 2 2 3 9" xfId="40984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7"/>
    <cellStyle name="표준 5 4 3 2 2 2 4 2 2 4" xfId="47640"/>
    <cellStyle name="표준 5 4 3 2 2 2 4 2 3" xfId="18880"/>
    <cellStyle name="표준 5 4 3 2 2 2 4 2 4" xfId="23042"/>
    <cellStyle name="표준 5 4 3 2 2 2 4 2 5" xfId="27140"/>
    <cellStyle name="표준 5 4 3 2 2 2 4 2 6" xfId="35351"/>
    <cellStyle name="표준 5 4 3 2 2 2 4 2 7" xfId="43544"/>
    <cellStyle name="표준 5 4 3 2 2 2 4 3" xfId="8480"/>
    <cellStyle name="표준 5 4 3 2 2 2 4 3 2" xfId="29188"/>
    <cellStyle name="표준 5 4 3 2 2 2 4 3 3" xfId="37399"/>
    <cellStyle name="표준 5 4 3 2 2 2 4 3 4" xfId="45592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3"/>
    <cellStyle name="표준 5 4 3 2 2 2 4 9" xfId="41496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9"/>
    <cellStyle name="표준 5 4 3 2 2 2 5 2 2 4" xfId="48152"/>
    <cellStyle name="표준 5 4 3 2 2 2 5 2 3" xfId="19392"/>
    <cellStyle name="표준 5 4 3 2 2 2 5 2 4" xfId="23554"/>
    <cellStyle name="표준 5 4 3 2 2 2 5 2 5" xfId="27652"/>
    <cellStyle name="표준 5 4 3 2 2 2 5 2 6" xfId="35863"/>
    <cellStyle name="표준 5 4 3 2 2 2 5 2 7" xfId="44056"/>
    <cellStyle name="표준 5 4 3 2 2 2 5 3" xfId="8992"/>
    <cellStyle name="표준 5 4 3 2 2 2 5 3 2" xfId="29700"/>
    <cellStyle name="표준 5 4 3 2 2 2 5 3 3" xfId="37911"/>
    <cellStyle name="표준 5 4 3 2 2 2 5 3 4" xfId="46104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5"/>
    <cellStyle name="표준 5 4 3 2 2 2 5 9" xfId="42008"/>
    <cellStyle name="표준 5 4 3 2 2 2 6" xfId="9504"/>
    <cellStyle name="표준 5 4 3 2 2 2 6 2" xfId="13616"/>
    <cellStyle name="표준 5 4 3 2 2 2 6 2 2" xfId="30212"/>
    <cellStyle name="표준 5 4 3 2 2 2 6 2 3" xfId="38423"/>
    <cellStyle name="표준 5 4 3 2 2 2 6 2 4" xfId="46616"/>
    <cellStyle name="표준 5 4 3 2 2 2 6 3" xfId="17856"/>
    <cellStyle name="표준 5 4 3 2 2 2 6 4" xfId="22018"/>
    <cellStyle name="표준 5 4 3 2 2 2 6 5" xfId="26116"/>
    <cellStyle name="표준 5 4 3 2 2 2 6 6" xfId="34327"/>
    <cellStyle name="표준 5 4 3 2 2 2 6 7" xfId="42520"/>
    <cellStyle name="표준 5 4 3 2 2 2 7" xfId="7456"/>
    <cellStyle name="표준 5 4 3 2 2 2 7 2" xfId="28164"/>
    <cellStyle name="표준 5 4 3 2 2 2 7 3" xfId="36375"/>
    <cellStyle name="표준 5 4 3 2 2 2 7 4" xfId="44568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7"/>
    <cellStyle name="표준 5 4 3 2 2 3 12" xfId="40600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3"/>
    <cellStyle name="표준 5 4 3 2 2 3 2 2 2 4" xfId="47256"/>
    <cellStyle name="표준 5 4 3 2 2 3 2 2 3" xfId="18496"/>
    <cellStyle name="표준 5 4 3 2 2 3 2 2 4" xfId="22658"/>
    <cellStyle name="표준 5 4 3 2 2 3 2 2 5" xfId="26756"/>
    <cellStyle name="표준 5 4 3 2 2 3 2 2 6" xfId="34967"/>
    <cellStyle name="표준 5 4 3 2 2 3 2 2 7" xfId="43160"/>
    <cellStyle name="표준 5 4 3 2 2 3 2 3" xfId="8096"/>
    <cellStyle name="표준 5 4 3 2 2 3 2 3 2" xfId="28804"/>
    <cellStyle name="표준 5 4 3 2 2 3 2 3 3" xfId="37015"/>
    <cellStyle name="표준 5 4 3 2 2 3 2 3 4" xfId="45208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9"/>
    <cellStyle name="표준 5 4 3 2 2 3 2 9" xfId="41112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5"/>
    <cellStyle name="표준 5 4 3 2 2 3 3 2 2 4" xfId="47768"/>
    <cellStyle name="표준 5 4 3 2 2 3 3 2 3" xfId="19008"/>
    <cellStyle name="표준 5 4 3 2 2 3 3 2 4" xfId="23170"/>
    <cellStyle name="표준 5 4 3 2 2 3 3 2 5" xfId="27268"/>
    <cellStyle name="표준 5 4 3 2 2 3 3 2 6" xfId="35479"/>
    <cellStyle name="표준 5 4 3 2 2 3 3 2 7" xfId="43672"/>
    <cellStyle name="표준 5 4 3 2 2 3 3 3" xfId="8608"/>
    <cellStyle name="표준 5 4 3 2 2 3 3 3 2" xfId="29316"/>
    <cellStyle name="표준 5 4 3 2 2 3 3 3 3" xfId="37527"/>
    <cellStyle name="표준 5 4 3 2 2 3 3 3 4" xfId="45720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1"/>
    <cellStyle name="표준 5 4 3 2 2 3 3 9" xfId="41624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7"/>
    <cellStyle name="표준 5 4 3 2 2 3 4 2 2 4" xfId="48280"/>
    <cellStyle name="표준 5 4 3 2 2 3 4 2 3" xfId="19520"/>
    <cellStyle name="표준 5 4 3 2 2 3 4 2 4" xfId="23682"/>
    <cellStyle name="표준 5 4 3 2 2 3 4 2 5" xfId="27780"/>
    <cellStyle name="표준 5 4 3 2 2 3 4 2 6" xfId="35991"/>
    <cellStyle name="표준 5 4 3 2 2 3 4 2 7" xfId="44184"/>
    <cellStyle name="표준 5 4 3 2 2 3 4 3" xfId="9120"/>
    <cellStyle name="표준 5 4 3 2 2 3 4 3 2" xfId="29828"/>
    <cellStyle name="표준 5 4 3 2 2 3 4 3 3" xfId="38039"/>
    <cellStyle name="표준 5 4 3 2 2 3 4 3 4" xfId="46232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3"/>
    <cellStyle name="표준 5 4 3 2 2 3 4 9" xfId="42136"/>
    <cellStyle name="표준 5 4 3 2 2 3 5" xfId="9632"/>
    <cellStyle name="표준 5 4 3 2 2 3 5 2" xfId="13744"/>
    <cellStyle name="표준 5 4 3 2 2 3 5 2 2" xfId="30340"/>
    <cellStyle name="표준 5 4 3 2 2 3 5 2 3" xfId="38551"/>
    <cellStyle name="표준 5 4 3 2 2 3 5 2 4" xfId="46744"/>
    <cellStyle name="표준 5 4 3 2 2 3 5 3" xfId="17984"/>
    <cellStyle name="표준 5 4 3 2 2 3 5 4" xfId="22146"/>
    <cellStyle name="표준 5 4 3 2 2 3 5 5" xfId="26244"/>
    <cellStyle name="표준 5 4 3 2 2 3 5 6" xfId="34455"/>
    <cellStyle name="표준 5 4 3 2 2 3 5 7" xfId="42648"/>
    <cellStyle name="표준 5 4 3 2 2 3 6" xfId="7584"/>
    <cellStyle name="표준 5 4 3 2 2 3 6 2" xfId="28292"/>
    <cellStyle name="표준 5 4 3 2 2 3 6 3" xfId="36503"/>
    <cellStyle name="표준 5 4 3 2 2 3 6 4" xfId="44696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7"/>
    <cellStyle name="표준 5 4 3 2 2 4 2 2 4" xfId="47000"/>
    <cellStyle name="표준 5 4 3 2 2 4 2 3" xfId="18240"/>
    <cellStyle name="표준 5 4 3 2 2 4 2 4" xfId="22402"/>
    <cellStyle name="표준 5 4 3 2 2 4 2 5" xfId="26500"/>
    <cellStyle name="표준 5 4 3 2 2 4 2 6" xfId="34711"/>
    <cellStyle name="표준 5 4 3 2 2 4 2 7" xfId="42904"/>
    <cellStyle name="표준 5 4 3 2 2 4 3" xfId="7840"/>
    <cellStyle name="표준 5 4 3 2 2 4 3 2" xfId="28548"/>
    <cellStyle name="표준 5 4 3 2 2 4 3 3" xfId="36759"/>
    <cellStyle name="표준 5 4 3 2 2 4 3 4" xfId="44952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3"/>
    <cellStyle name="표준 5 4 3 2 2 4 9" xfId="40856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9"/>
    <cellStyle name="표준 5 4 3 2 2 5 2 2 4" xfId="47512"/>
    <cellStyle name="표준 5 4 3 2 2 5 2 3" xfId="18752"/>
    <cellStyle name="표준 5 4 3 2 2 5 2 4" xfId="22914"/>
    <cellStyle name="표준 5 4 3 2 2 5 2 5" xfId="27012"/>
    <cellStyle name="표준 5 4 3 2 2 5 2 6" xfId="35223"/>
    <cellStyle name="표준 5 4 3 2 2 5 2 7" xfId="43416"/>
    <cellStyle name="표준 5 4 3 2 2 5 3" xfId="8352"/>
    <cellStyle name="표준 5 4 3 2 2 5 3 2" xfId="29060"/>
    <cellStyle name="표준 5 4 3 2 2 5 3 3" xfId="37271"/>
    <cellStyle name="표준 5 4 3 2 2 5 3 4" xfId="45464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5"/>
    <cellStyle name="표준 5 4 3 2 2 5 9" xfId="41368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1"/>
    <cellStyle name="표준 5 4 3 2 2 6 2 2 4" xfId="48024"/>
    <cellStyle name="표준 5 4 3 2 2 6 2 3" xfId="19264"/>
    <cellStyle name="표준 5 4 3 2 2 6 2 4" xfId="23426"/>
    <cellStyle name="표준 5 4 3 2 2 6 2 5" xfId="27524"/>
    <cellStyle name="표준 5 4 3 2 2 6 2 6" xfId="35735"/>
    <cellStyle name="표준 5 4 3 2 2 6 2 7" xfId="43928"/>
    <cellStyle name="표준 5 4 3 2 2 6 3" xfId="8864"/>
    <cellStyle name="표준 5 4 3 2 2 6 3 2" xfId="29572"/>
    <cellStyle name="표준 5 4 3 2 2 6 3 3" xfId="37783"/>
    <cellStyle name="표준 5 4 3 2 2 6 3 4" xfId="45976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7"/>
    <cellStyle name="표준 5 4 3 2 2 6 9" xfId="41880"/>
    <cellStyle name="표준 5 4 3 2 2 7" xfId="9376"/>
    <cellStyle name="표준 5 4 3 2 2 7 2" xfId="13488"/>
    <cellStyle name="표준 5 4 3 2 2 7 2 2" xfId="30084"/>
    <cellStyle name="표준 5 4 3 2 2 7 2 3" xfId="38295"/>
    <cellStyle name="표준 5 4 3 2 2 7 2 4" xfId="46488"/>
    <cellStyle name="표준 5 4 3 2 2 7 3" xfId="17728"/>
    <cellStyle name="표준 5 4 3 2 2 7 4" xfId="21890"/>
    <cellStyle name="표준 5 4 3 2 2 7 5" xfId="25988"/>
    <cellStyle name="표준 5 4 3 2 2 7 6" xfId="34199"/>
    <cellStyle name="표준 5 4 3 2 2 7 7" xfId="42392"/>
    <cellStyle name="표준 5 4 3 2 2 8" xfId="7328"/>
    <cellStyle name="표준 5 4 3 2 2 8 2" xfId="28036"/>
    <cellStyle name="표준 5 4 3 2 2 8 3" xfId="36247"/>
    <cellStyle name="표준 5 4 3 2 2 8 4" xfId="44440"/>
    <cellStyle name="표준 5 4 3 2 2 9" xfId="11440"/>
    <cellStyle name="표준 5 4 3 2 3" xfId="536"/>
    <cellStyle name="표준 5 4 3 2 3 10" xfId="19906"/>
    <cellStyle name="표준 5 4 3 2 3 11" xfId="24004"/>
    <cellStyle name="표준 5 4 3 2 3 12" xfId="32215"/>
    <cellStyle name="표준 5 4 3 2 3 13" xfId="40408"/>
    <cellStyle name="표준 5 4 3 2 3 2" xfId="792"/>
    <cellStyle name="표준 5 4 3 2 3 2 10" xfId="24260"/>
    <cellStyle name="표준 5 4 3 2 3 2 11" xfId="32471"/>
    <cellStyle name="표준 5 4 3 2 3 2 12" xfId="40664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7"/>
    <cellStyle name="표준 5 4 3 2 3 2 2 2 2 4" xfId="47320"/>
    <cellStyle name="표준 5 4 3 2 3 2 2 2 3" xfId="18560"/>
    <cellStyle name="표준 5 4 3 2 3 2 2 2 4" xfId="22722"/>
    <cellStyle name="표준 5 4 3 2 3 2 2 2 5" xfId="26820"/>
    <cellStyle name="표준 5 4 3 2 3 2 2 2 6" xfId="35031"/>
    <cellStyle name="표준 5 4 3 2 3 2 2 2 7" xfId="43224"/>
    <cellStyle name="표준 5 4 3 2 3 2 2 3" xfId="8160"/>
    <cellStyle name="표준 5 4 3 2 3 2 2 3 2" xfId="28868"/>
    <cellStyle name="표준 5 4 3 2 3 2 2 3 3" xfId="37079"/>
    <cellStyle name="표준 5 4 3 2 3 2 2 3 4" xfId="45272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3"/>
    <cellStyle name="표준 5 4 3 2 3 2 2 9" xfId="41176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9"/>
    <cellStyle name="표준 5 4 3 2 3 2 3 2 2 4" xfId="47832"/>
    <cellStyle name="표준 5 4 3 2 3 2 3 2 3" xfId="19072"/>
    <cellStyle name="표준 5 4 3 2 3 2 3 2 4" xfId="23234"/>
    <cellStyle name="표준 5 4 3 2 3 2 3 2 5" xfId="27332"/>
    <cellStyle name="표준 5 4 3 2 3 2 3 2 6" xfId="35543"/>
    <cellStyle name="표준 5 4 3 2 3 2 3 2 7" xfId="43736"/>
    <cellStyle name="표준 5 4 3 2 3 2 3 3" xfId="8672"/>
    <cellStyle name="표준 5 4 3 2 3 2 3 3 2" xfId="29380"/>
    <cellStyle name="표준 5 4 3 2 3 2 3 3 3" xfId="37591"/>
    <cellStyle name="표준 5 4 3 2 3 2 3 3 4" xfId="45784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5"/>
    <cellStyle name="표준 5 4 3 2 3 2 3 9" xfId="41688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1"/>
    <cellStyle name="표준 5 4 3 2 3 2 4 2 2 4" xfId="48344"/>
    <cellStyle name="표준 5 4 3 2 3 2 4 2 3" xfId="19584"/>
    <cellStyle name="표준 5 4 3 2 3 2 4 2 4" xfId="23746"/>
    <cellStyle name="표준 5 4 3 2 3 2 4 2 5" xfId="27844"/>
    <cellStyle name="표준 5 4 3 2 3 2 4 2 6" xfId="36055"/>
    <cellStyle name="표준 5 4 3 2 3 2 4 2 7" xfId="44248"/>
    <cellStyle name="표준 5 4 3 2 3 2 4 3" xfId="9184"/>
    <cellStyle name="표준 5 4 3 2 3 2 4 3 2" xfId="29892"/>
    <cellStyle name="표준 5 4 3 2 3 2 4 3 3" xfId="38103"/>
    <cellStyle name="표준 5 4 3 2 3 2 4 3 4" xfId="46296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7"/>
    <cellStyle name="표준 5 4 3 2 3 2 4 9" xfId="42200"/>
    <cellStyle name="표준 5 4 3 2 3 2 5" xfId="9696"/>
    <cellStyle name="표준 5 4 3 2 3 2 5 2" xfId="13808"/>
    <cellStyle name="표준 5 4 3 2 3 2 5 2 2" xfId="30404"/>
    <cellStyle name="표준 5 4 3 2 3 2 5 2 3" xfId="38615"/>
    <cellStyle name="표준 5 4 3 2 3 2 5 2 4" xfId="46808"/>
    <cellStyle name="표준 5 4 3 2 3 2 5 3" xfId="18048"/>
    <cellStyle name="표준 5 4 3 2 3 2 5 4" xfId="22210"/>
    <cellStyle name="표준 5 4 3 2 3 2 5 5" xfId="26308"/>
    <cellStyle name="표준 5 4 3 2 3 2 5 6" xfId="34519"/>
    <cellStyle name="표준 5 4 3 2 3 2 5 7" xfId="42712"/>
    <cellStyle name="표준 5 4 3 2 3 2 6" xfId="7648"/>
    <cellStyle name="표준 5 4 3 2 3 2 6 2" xfId="28356"/>
    <cellStyle name="표준 5 4 3 2 3 2 6 3" xfId="36567"/>
    <cellStyle name="표준 5 4 3 2 3 2 6 4" xfId="44760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1"/>
    <cellStyle name="표준 5 4 3 2 3 3 2 2 4" xfId="47064"/>
    <cellStyle name="표준 5 4 3 2 3 3 2 3" xfId="18304"/>
    <cellStyle name="표준 5 4 3 2 3 3 2 4" xfId="22466"/>
    <cellStyle name="표준 5 4 3 2 3 3 2 5" xfId="26564"/>
    <cellStyle name="표준 5 4 3 2 3 3 2 6" xfId="34775"/>
    <cellStyle name="표준 5 4 3 2 3 3 2 7" xfId="42968"/>
    <cellStyle name="표준 5 4 3 2 3 3 3" xfId="7904"/>
    <cellStyle name="표준 5 4 3 2 3 3 3 2" xfId="28612"/>
    <cellStyle name="표준 5 4 3 2 3 3 3 3" xfId="36823"/>
    <cellStyle name="표준 5 4 3 2 3 3 3 4" xfId="45016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7"/>
    <cellStyle name="표준 5 4 3 2 3 3 9" xfId="40920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3"/>
    <cellStyle name="표준 5 4 3 2 3 4 2 2 4" xfId="47576"/>
    <cellStyle name="표준 5 4 3 2 3 4 2 3" xfId="18816"/>
    <cellStyle name="표준 5 4 3 2 3 4 2 4" xfId="22978"/>
    <cellStyle name="표준 5 4 3 2 3 4 2 5" xfId="27076"/>
    <cellStyle name="표준 5 4 3 2 3 4 2 6" xfId="35287"/>
    <cellStyle name="표준 5 4 3 2 3 4 2 7" xfId="43480"/>
    <cellStyle name="표준 5 4 3 2 3 4 3" xfId="8416"/>
    <cellStyle name="표준 5 4 3 2 3 4 3 2" xfId="29124"/>
    <cellStyle name="표준 5 4 3 2 3 4 3 3" xfId="37335"/>
    <cellStyle name="표준 5 4 3 2 3 4 3 4" xfId="45528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9"/>
    <cellStyle name="표준 5 4 3 2 3 4 9" xfId="41432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5"/>
    <cellStyle name="표준 5 4 3 2 3 5 2 2 4" xfId="48088"/>
    <cellStyle name="표준 5 4 3 2 3 5 2 3" xfId="19328"/>
    <cellStyle name="표준 5 4 3 2 3 5 2 4" xfId="23490"/>
    <cellStyle name="표준 5 4 3 2 3 5 2 5" xfId="27588"/>
    <cellStyle name="표준 5 4 3 2 3 5 2 6" xfId="35799"/>
    <cellStyle name="표준 5 4 3 2 3 5 2 7" xfId="43992"/>
    <cellStyle name="표준 5 4 3 2 3 5 3" xfId="8928"/>
    <cellStyle name="표준 5 4 3 2 3 5 3 2" xfId="29636"/>
    <cellStyle name="표준 5 4 3 2 3 5 3 3" xfId="37847"/>
    <cellStyle name="표준 5 4 3 2 3 5 3 4" xfId="46040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1"/>
    <cellStyle name="표준 5 4 3 2 3 5 9" xfId="41944"/>
    <cellStyle name="표준 5 4 3 2 3 6" xfId="9440"/>
    <cellStyle name="표준 5 4 3 2 3 6 2" xfId="13552"/>
    <cellStyle name="표준 5 4 3 2 3 6 2 2" xfId="30148"/>
    <cellStyle name="표준 5 4 3 2 3 6 2 3" xfId="38359"/>
    <cellStyle name="표준 5 4 3 2 3 6 2 4" xfId="46552"/>
    <cellStyle name="표준 5 4 3 2 3 6 3" xfId="17792"/>
    <cellStyle name="표준 5 4 3 2 3 6 4" xfId="21954"/>
    <cellStyle name="표준 5 4 3 2 3 6 5" xfId="26052"/>
    <cellStyle name="표준 5 4 3 2 3 6 6" xfId="34263"/>
    <cellStyle name="표준 5 4 3 2 3 6 7" xfId="42456"/>
    <cellStyle name="표준 5 4 3 2 3 7" xfId="7392"/>
    <cellStyle name="표준 5 4 3 2 3 7 2" xfId="28100"/>
    <cellStyle name="표준 5 4 3 2 3 7 3" xfId="36311"/>
    <cellStyle name="표준 5 4 3 2 3 7 4" xfId="44504"/>
    <cellStyle name="표준 5 4 3 2 3 8" xfId="11504"/>
    <cellStyle name="표준 5 4 3 2 3 9" xfId="15744"/>
    <cellStyle name="표준 5 4 3 2 4" xfId="664"/>
    <cellStyle name="표준 5 4 3 2 4 10" xfId="24132"/>
    <cellStyle name="표준 5 4 3 2 4 11" xfId="32343"/>
    <cellStyle name="표준 5 4 3 2 4 12" xfId="40536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9"/>
    <cellStyle name="표준 5 4 3 2 4 2 2 2 4" xfId="47192"/>
    <cellStyle name="표준 5 4 3 2 4 2 2 3" xfId="18432"/>
    <cellStyle name="표준 5 4 3 2 4 2 2 4" xfId="22594"/>
    <cellStyle name="표준 5 4 3 2 4 2 2 5" xfId="26692"/>
    <cellStyle name="표준 5 4 3 2 4 2 2 6" xfId="34903"/>
    <cellStyle name="표준 5 4 3 2 4 2 2 7" xfId="43096"/>
    <cellStyle name="표준 5 4 3 2 4 2 3" xfId="8032"/>
    <cellStyle name="표준 5 4 3 2 4 2 3 2" xfId="28740"/>
    <cellStyle name="표준 5 4 3 2 4 2 3 3" xfId="36951"/>
    <cellStyle name="표준 5 4 3 2 4 2 3 4" xfId="45144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5"/>
    <cellStyle name="표준 5 4 3 2 4 2 9" xfId="41048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1"/>
    <cellStyle name="표준 5 4 3 2 4 3 2 2 4" xfId="47704"/>
    <cellStyle name="표준 5 4 3 2 4 3 2 3" xfId="18944"/>
    <cellStyle name="표준 5 4 3 2 4 3 2 4" xfId="23106"/>
    <cellStyle name="표준 5 4 3 2 4 3 2 5" xfId="27204"/>
    <cellStyle name="표준 5 4 3 2 4 3 2 6" xfId="35415"/>
    <cellStyle name="표준 5 4 3 2 4 3 2 7" xfId="43608"/>
    <cellStyle name="표준 5 4 3 2 4 3 3" xfId="8544"/>
    <cellStyle name="표준 5 4 3 2 4 3 3 2" xfId="29252"/>
    <cellStyle name="표준 5 4 3 2 4 3 3 3" xfId="37463"/>
    <cellStyle name="표준 5 4 3 2 4 3 3 4" xfId="45656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7"/>
    <cellStyle name="표준 5 4 3 2 4 3 9" xfId="41560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3"/>
    <cellStyle name="표준 5 4 3 2 4 4 2 2 4" xfId="48216"/>
    <cellStyle name="표준 5 4 3 2 4 4 2 3" xfId="19456"/>
    <cellStyle name="표준 5 4 3 2 4 4 2 4" xfId="23618"/>
    <cellStyle name="표준 5 4 3 2 4 4 2 5" xfId="27716"/>
    <cellStyle name="표준 5 4 3 2 4 4 2 6" xfId="35927"/>
    <cellStyle name="표준 5 4 3 2 4 4 2 7" xfId="44120"/>
    <cellStyle name="표준 5 4 3 2 4 4 3" xfId="9056"/>
    <cellStyle name="표준 5 4 3 2 4 4 3 2" xfId="29764"/>
    <cellStyle name="표준 5 4 3 2 4 4 3 3" xfId="37975"/>
    <cellStyle name="표준 5 4 3 2 4 4 3 4" xfId="46168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9"/>
    <cellStyle name="표준 5 4 3 2 4 4 9" xfId="42072"/>
    <cellStyle name="표준 5 4 3 2 4 5" xfId="9568"/>
    <cellStyle name="표준 5 4 3 2 4 5 2" xfId="13680"/>
    <cellStyle name="표준 5 4 3 2 4 5 2 2" xfId="30276"/>
    <cellStyle name="표준 5 4 3 2 4 5 2 3" xfId="38487"/>
    <cellStyle name="표준 5 4 3 2 4 5 2 4" xfId="46680"/>
    <cellStyle name="표준 5 4 3 2 4 5 3" xfId="17920"/>
    <cellStyle name="표준 5 4 3 2 4 5 4" xfId="22082"/>
    <cellStyle name="표준 5 4 3 2 4 5 5" xfId="26180"/>
    <cellStyle name="표준 5 4 3 2 4 5 6" xfId="34391"/>
    <cellStyle name="표준 5 4 3 2 4 5 7" xfId="42584"/>
    <cellStyle name="표준 5 4 3 2 4 6" xfId="7520"/>
    <cellStyle name="표준 5 4 3 2 4 6 2" xfId="28228"/>
    <cellStyle name="표준 5 4 3 2 4 6 3" xfId="36439"/>
    <cellStyle name="표준 5 4 3 2 4 6 4" xfId="44632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3"/>
    <cellStyle name="표준 5 4 3 2 5 2 2 4" xfId="46936"/>
    <cellStyle name="표준 5 4 3 2 5 2 3" xfId="18176"/>
    <cellStyle name="표준 5 4 3 2 5 2 4" xfId="22338"/>
    <cellStyle name="표준 5 4 3 2 5 2 5" xfId="26436"/>
    <cellStyle name="표준 5 4 3 2 5 2 6" xfId="34647"/>
    <cellStyle name="표준 5 4 3 2 5 2 7" xfId="42840"/>
    <cellStyle name="표준 5 4 3 2 5 3" xfId="7776"/>
    <cellStyle name="표준 5 4 3 2 5 3 2" xfId="28484"/>
    <cellStyle name="표준 5 4 3 2 5 3 3" xfId="36695"/>
    <cellStyle name="표준 5 4 3 2 5 3 4" xfId="44888"/>
    <cellStyle name="표준 5 4 3 2 5 4" xfId="11888"/>
    <cellStyle name="표준 5 4 3 2 5 5" xfId="16128"/>
    <cellStyle name="표준 5 4 3 2 5 6" xfId="20290"/>
    <cellStyle name="표준 5 4 3 2 5 7" xfId="24388"/>
    <cellStyle name="표준 5 4 3 2 5 8" xfId="32599"/>
    <cellStyle name="표준 5 4 3 2 5 9" xfId="40792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5"/>
    <cellStyle name="표준 5 4 3 2 6 2 2 4" xfId="47448"/>
    <cellStyle name="표준 5 4 3 2 6 2 3" xfId="18688"/>
    <cellStyle name="표준 5 4 3 2 6 2 4" xfId="22850"/>
    <cellStyle name="표준 5 4 3 2 6 2 5" xfId="26948"/>
    <cellStyle name="표준 5 4 3 2 6 2 6" xfId="35159"/>
    <cellStyle name="표준 5 4 3 2 6 2 7" xfId="43352"/>
    <cellStyle name="표준 5 4 3 2 6 3" xfId="8288"/>
    <cellStyle name="표준 5 4 3 2 6 3 2" xfId="28996"/>
    <cellStyle name="표준 5 4 3 2 6 3 3" xfId="37207"/>
    <cellStyle name="표준 5 4 3 2 6 3 4" xfId="45400"/>
    <cellStyle name="표준 5 4 3 2 6 4" xfId="12400"/>
    <cellStyle name="표준 5 4 3 2 6 5" xfId="16640"/>
    <cellStyle name="표준 5 4 3 2 6 6" xfId="20802"/>
    <cellStyle name="표준 5 4 3 2 6 7" xfId="24900"/>
    <cellStyle name="표준 5 4 3 2 6 8" xfId="33111"/>
    <cellStyle name="표준 5 4 3 2 6 9" xfId="41304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7"/>
    <cellStyle name="표준 5 4 3 2 7 2 2 4" xfId="47960"/>
    <cellStyle name="표준 5 4 3 2 7 2 3" xfId="19200"/>
    <cellStyle name="표준 5 4 3 2 7 2 4" xfId="23362"/>
    <cellStyle name="표준 5 4 3 2 7 2 5" xfId="27460"/>
    <cellStyle name="표준 5 4 3 2 7 2 6" xfId="35671"/>
    <cellStyle name="표준 5 4 3 2 7 2 7" xfId="43864"/>
    <cellStyle name="표준 5 4 3 2 7 3" xfId="8800"/>
    <cellStyle name="표준 5 4 3 2 7 3 2" xfId="29508"/>
    <cellStyle name="표준 5 4 3 2 7 3 3" xfId="37719"/>
    <cellStyle name="표준 5 4 3 2 7 3 4" xfId="45912"/>
    <cellStyle name="표준 5 4 3 2 7 4" xfId="12912"/>
    <cellStyle name="표준 5 4 3 2 7 5" xfId="17152"/>
    <cellStyle name="표준 5 4 3 2 7 6" xfId="21314"/>
    <cellStyle name="표준 5 4 3 2 7 7" xfId="25412"/>
    <cellStyle name="표준 5 4 3 2 7 8" xfId="33623"/>
    <cellStyle name="표준 5 4 3 2 7 9" xfId="41816"/>
    <cellStyle name="표준 5 4 3 2 8" xfId="7037"/>
    <cellStyle name="표준 5 4 3 2 8 2" xfId="9312"/>
    <cellStyle name="표준 5 4 3 2 8 2 2" xfId="30020"/>
    <cellStyle name="표준 5 4 3 2 8 2 3" xfId="38231"/>
    <cellStyle name="표준 5 4 3 2 8 2 4" xfId="46424"/>
    <cellStyle name="표준 5 4 3 2 8 3" xfId="13424"/>
    <cellStyle name="표준 5 4 3 2 8 4" xfId="17664"/>
    <cellStyle name="표준 5 4 3 2 8 5" xfId="21826"/>
    <cellStyle name="표준 5 4 3 2 8 6" xfId="25924"/>
    <cellStyle name="표준 5 4 3 2 8 7" xfId="34135"/>
    <cellStyle name="표준 5 4 3 2 8 8" xfId="42328"/>
    <cellStyle name="표준 5 4 3 2 9" xfId="7143"/>
    <cellStyle name="표준 5 4 3 2 9 2" xfId="27972"/>
    <cellStyle name="표준 5 4 3 2 9 3" xfId="36183"/>
    <cellStyle name="표준 5 4 3 2 9 4" xfId="44376"/>
    <cellStyle name="표준 5 4 3 3" xfId="440"/>
    <cellStyle name="표준 5 4 3 3 10" xfId="15648"/>
    <cellStyle name="표준 5 4 3 3 11" xfId="19810"/>
    <cellStyle name="표준 5 4 3 3 12" xfId="23908"/>
    <cellStyle name="표준 5 4 3 3 13" xfId="32119"/>
    <cellStyle name="표준 5 4 3 3 14" xfId="40312"/>
    <cellStyle name="표준 5 4 3 3 2" xfId="568"/>
    <cellStyle name="표준 5 4 3 3 2 10" xfId="19938"/>
    <cellStyle name="표준 5 4 3 3 2 11" xfId="24036"/>
    <cellStyle name="표준 5 4 3 3 2 12" xfId="32247"/>
    <cellStyle name="표준 5 4 3 3 2 13" xfId="40440"/>
    <cellStyle name="표준 5 4 3 3 2 2" xfId="824"/>
    <cellStyle name="표준 5 4 3 3 2 2 10" xfId="24292"/>
    <cellStyle name="표준 5 4 3 3 2 2 11" xfId="32503"/>
    <cellStyle name="표준 5 4 3 3 2 2 12" xfId="40696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9"/>
    <cellStyle name="표준 5 4 3 3 2 2 2 2 2 4" xfId="47352"/>
    <cellStyle name="표준 5 4 3 3 2 2 2 2 3" xfId="18592"/>
    <cellStyle name="표준 5 4 3 3 2 2 2 2 4" xfId="22754"/>
    <cellStyle name="표준 5 4 3 3 2 2 2 2 5" xfId="26852"/>
    <cellStyle name="표준 5 4 3 3 2 2 2 2 6" xfId="35063"/>
    <cellStyle name="표준 5 4 3 3 2 2 2 2 7" xfId="43256"/>
    <cellStyle name="표준 5 4 3 3 2 2 2 3" xfId="8192"/>
    <cellStyle name="표준 5 4 3 3 2 2 2 3 2" xfId="28900"/>
    <cellStyle name="표준 5 4 3 3 2 2 2 3 3" xfId="37111"/>
    <cellStyle name="표준 5 4 3 3 2 2 2 3 4" xfId="45304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5"/>
    <cellStyle name="표준 5 4 3 3 2 2 2 9" xfId="41208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1"/>
    <cellStyle name="표준 5 4 3 3 2 2 3 2 2 4" xfId="47864"/>
    <cellStyle name="표준 5 4 3 3 2 2 3 2 3" xfId="19104"/>
    <cellStyle name="표준 5 4 3 3 2 2 3 2 4" xfId="23266"/>
    <cellStyle name="표준 5 4 3 3 2 2 3 2 5" xfId="27364"/>
    <cellStyle name="표준 5 4 3 3 2 2 3 2 6" xfId="35575"/>
    <cellStyle name="표준 5 4 3 3 2 2 3 2 7" xfId="43768"/>
    <cellStyle name="표준 5 4 3 3 2 2 3 3" xfId="8704"/>
    <cellStyle name="표준 5 4 3 3 2 2 3 3 2" xfId="29412"/>
    <cellStyle name="표준 5 4 3 3 2 2 3 3 3" xfId="37623"/>
    <cellStyle name="표준 5 4 3 3 2 2 3 3 4" xfId="45816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7"/>
    <cellStyle name="표준 5 4 3 3 2 2 3 9" xfId="41720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3"/>
    <cellStyle name="표준 5 4 3 3 2 2 4 2 2 4" xfId="48376"/>
    <cellStyle name="표준 5 4 3 3 2 2 4 2 3" xfId="19616"/>
    <cellStyle name="표준 5 4 3 3 2 2 4 2 4" xfId="23778"/>
    <cellStyle name="표준 5 4 3 3 2 2 4 2 5" xfId="27876"/>
    <cellStyle name="표준 5 4 3 3 2 2 4 2 6" xfId="36087"/>
    <cellStyle name="표준 5 4 3 3 2 2 4 2 7" xfId="44280"/>
    <cellStyle name="표준 5 4 3 3 2 2 4 3" xfId="9216"/>
    <cellStyle name="표준 5 4 3 3 2 2 4 3 2" xfId="29924"/>
    <cellStyle name="표준 5 4 3 3 2 2 4 3 3" xfId="38135"/>
    <cellStyle name="표준 5 4 3 3 2 2 4 3 4" xfId="46328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9"/>
    <cellStyle name="표준 5 4 3 3 2 2 4 9" xfId="42232"/>
    <cellStyle name="표준 5 4 3 3 2 2 5" xfId="9728"/>
    <cellStyle name="표준 5 4 3 3 2 2 5 2" xfId="13840"/>
    <cellStyle name="표준 5 4 3 3 2 2 5 2 2" xfId="30436"/>
    <cellStyle name="표준 5 4 3 3 2 2 5 2 3" xfId="38647"/>
    <cellStyle name="표준 5 4 3 3 2 2 5 2 4" xfId="46840"/>
    <cellStyle name="표준 5 4 3 3 2 2 5 3" xfId="18080"/>
    <cellStyle name="표준 5 4 3 3 2 2 5 4" xfId="22242"/>
    <cellStyle name="표준 5 4 3 3 2 2 5 5" xfId="26340"/>
    <cellStyle name="표준 5 4 3 3 2 2 5 6" xfId="34551"/>
    <cellStyle name="표준 5 4 3 3 2 2 5 7" xfId="42744"/>
    <cellStyle name="표준 5 4 3 3 2 2 6" xfId="7680"/>
    <cellStyle name="표준 5 4 3 3 2 2 6 2" xfId="28388"/>
    <cellStyle name="표준 5 4 3 3 2 2 6 3" xfId="36599"/>
    <cellStyle name="표준 5 4 3 3 2 2 6 4" xfId="44792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3"/>
    <cellStyle name="표준 5 4 3 3 2 3 2 2 4" xfId="47096"/>
    <cellStyle name="표준 5 4 3 3 2 3 2 3" xfId="18336"/>
    <cellStyle name="표준 5 4 3 3 2 3 2 4" xfId="22498"/>
    <cellStyle name="표준 5 4 3 3 2 3 2 5" xfId="26596"/>
    <cellStyle name="표준 5 4 3 3 2 3 2 6" xfId="34807"/>
    <cellStyle name="표준 5 4 3 3 2 3 2 7" xfId="43000"/>
    <cellStyle name="표준 5 4 3 3 2 3 3" xfId="7936"/>
    <cellStyle name="표준 5 4 3 3 2 3 3 2" xfId="28644"/>
    <cellStyle name="표준 5 4 3 3 2 3 3 3" xfId="36855"/>
    <cellStyle name="표준 5 4 3 3 2 3 3 4" xfId="45048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9"/>
    <cellStyle name="표준 5 4 3 3 2 3 9" xfId="40952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5"/>
    <cellStyle name="표준 5 4 3 3 2 4 2 2 4" xfId="47608"/>
    <cellStyle name="표준 5 4 3 3 2 4 2 3" xfId="18848"/>
    <cellStyle name="표준 5 4 3 3 2 4 2 4" xfId="23010"/>
    <cellStyle name="표준 5 4 3 3 2 4 2 5" xfId="27108"/>
    <cellStyle name="표준 5 4 3 3 2 4 2 6" xfId="35319"/>
    <cellStyle name="표준 5 4 3 3 2 4 2 7" xfId="43512"/>
    <cellStyle name="표준 5 4 3 3 2 4 3" xfId="8448"/>
    <cellStyle name="표준 5 4 3 3 2 4 3 2" xfId="29156"/>
    <cellStyle name="표준 5 4 3 3 2 4 3 3" xfId="37367"/>
    <cellStyle name="표준 5 4 3 3 2 4 3 4" xfId="45560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1"/>
    <cellStyle name="표준 5 4 3 3 2 4 9" xfId="41464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7"/>
    <cellStyle name="표준 5 4 3 3 2 5 2 2 4" xfId="48120"/>
    <cellStyle name="표준 5 4 3 3 2 5 2 3" xfId="19360"/>
    <cellStyle name="표준 5 4 3 3 2 5 2 4" xfId="23522"/>
    <cellStyle name="표준 5 4 3 3 2 5 2 5" xfId="27620"/>
    <cellStyle name="표준 5 4 3 3 2 5 2 6" xfId="35831"/>
    <cellStyle name="표준 5 4 3 3 2 5 2 7" xfId="44024"/>
    <cellStyle name="표준 5 4 3 3 2 5 3" xfId="8960"/>
    <cellStyle name="표준 5 4 3 3 2 5 3 2" xfId="29668"/>
    <cellStyle name="표준 5 4 3 3 2 5 3 3" xfId="37879"/>
    <cellStyle name="표준 5 4 3 3 2 5 3 4" xfId="46072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3"/>
    <cellStyle name="표준 5 4 3 3 2 5 9" xfId="41976"/>
    <cellStyle name="표준 5 4 3 3 2 6" xfId="9472"/>
    <cellStyle name="표준 5 4 3 3 2 6 2" xfId="13584"/>
    <cellStyle name="표준 5 4 3 3 2 6 2 2" xfId="30180"/>
    <cellStyle name="표준 5 4 3 3 2 6 2 3" xfId="38391"/>
    <cellStyle name="표준 5 4 3 3 2 6 2 4" xfId="46584"/>
    <cellStyle name="표준 5 4 3 3 2 6 3" xfId="17824"/>
    <cellStyle name="표준 5 4 3 3 2 6 4" xfId="21986"/>
    <cellStyle name="표준 5 4 3 3 2 6 5" xfId="26084"/>
    <cellStyle name="표준 5 4 3 3 2 6 6" xfId="34295"/>
    <cellStyle name="표준 5 4 3 3 2 6 7" xfId="42488"/>
    <cellStyle name="표준 5 4 3 3 2 7" xfId="7424"/>
    <cellStyle name="표준 5 4 3 3 2 7 2" xfId="28132"/>
    <cellStyle name="표준 5 4 3 3 2 7 3" xfId="36343"/>
    <cellStyle name="표준 5 4 3 3 2 7 4" xfId="44536"/>
    <cellStyle name="표준 5 4 3 3 2 8" xfId="11536"/>
    <cellStyle name="표준 5 4 3 3 2 9" xfId="15776"/>
    <cellStyle name="표준 5 4 3 3 3" xfId="696"/>
    <cellStyle name="표준 5 4 3 3 3 10" xfId="24164"/>
    <cellStyle name="표준 5 4 3 3 3 11" xfId="32375"/>
    <cellStyle name="표준 5 4 3 3 3 12" xfId="40568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1"/>
    <cellStyle name="표준 5 4 3 3 3 2 2 2 4" xfId="47224"/>
    <cellStyle name="표준 5 4 3 3 3 2 2 3" xfId="18464"/>
    <cellStyle name="표준 5 4 3 3 3 2 2 4" xfId="22626"/>
    <cellStyle name="표준 5 4 3 3 3 2 2 5" xfId="26724"/>
    <cellStyle name="표준 5 4 3 3 3 2 2 6" xfId="34935"/>
    <cellStyle name="표준 5 4 3 3 3 2 2 7" xfId="43128"/>
    <cellStyle name="표준 5 4 3 3 3 2 3" xfId="8064"/>
    <cellStyle name="표준 5 4 3 3 3 2 3 2" xfId="28772"/>
    <cellStyle name="표준 5 4 3 3 3 2 3 3" xfId="36983"/>
    <cellStyle name="표준 5 4 3 3 3 2 3 4" xfId="45176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7"/>
    <cellStyle name="표준 5 4 3 3 3 2 9" xfId="41080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3"/>
    <cellStyle name="표준 5 4 3 3 3 3 2 2 4" xfId="47736"/>
    <cellStyle name="표준 5 4 3 3 3 3 2 3" xfId="18976"/>
    <cellStyle name="표준 5 4 3 3 3 3 2 4" xfId="23138"/>
    <cellStyle name="표준 5 4 3 3 3 3 2 5" xfId="27236"/>
    <cellStyle name="표준 5 4 3 3 3 3 2 6" xfId="35447"/>
    <cellStyle name="표준 5 4 3 3 3 3 2 7" xfId="43640"/>
    <cellStyle name="표준 5 4 3 3 3 3 3" xfId="8576"/>
    <cellStyle name="표준 5 4 3 3 3 3 3 2" xfId="29284"/>
    <cellStyle name="표준 5 4 3 3 3 3 3 3" xfId="37495"/>
    <cellStyle name="표준 5 4 3 3 3 3 3 4" xfId="45688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9"/>
    <cellStyle name="표준 5 4 3 3 3 3 9" xfId="41592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5"/>
    <cellStyle name="표준 5 4 3 3 3 4 2 2 4" xfId="48248"/>
    <cellStyle name="표준 5 4 3 3 3 4 2 3" xfId="19488"/>
    <cellStyle name="표준 5 4 3 3 3 4 2 4" xfId="23650"/>
    <cellStyle name="표준 5 4 3 3 3 4 2 5" xfId="27748"/>
    <cellStyle name="표준 5 4 3 3 3 4 2 6" xfId="35959"/>
    <cellStyle name="표준 5 4 3 3 3 4 2 7" xfId="44152"/>
    <cellStyle name="표준 5 4 3 3 3 4 3" xfId="9088"/>
    <cellStyle name="표준 5 4 3 3 3 4 3 2" xfId="29796"/>
    <cellStyle name="표준 5 4 3 3 3 4 3 3" xfId="38007"/>
    <cellStyle name="표준 5 4 3 3 3 4 3 4" xfId="46200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1"/>
    <cellStyle name="표준 5 4 3 3 3 4 9" xfId="42104"/>
    <cellStyle name="표준 5 4 3 3 3 5" xfId="9600"/>
    <cellStyle name="표준 5 4 3 3 3 5 2" xfId="13712"/>
    <cellStyle name="표준 5 4 3 3 3 5 2 2" xfId="30308"/>
    <cellStyle name="표준 5 4 3 3 3 5 2 3" xfId="38519"/>
    <cellStyle name="표준 5 4 3 3 3 5 2 4" xfId="46712"/>
    <cellStyle name="표준 5 4 3 3 3 5 3" xfId="17952"/>
    <cellStyle name="표준 5 4 3 3 3 5 4" xfId="22114"/>
    <cellStyle name="표준 5 4 3 3 3 5 5" xfId="26212"/>
    <cellStyle name="표준 5 4 3 3 3 5 6" xfId="34423"/>
    <cellStyle name="표준 5 4 3 3 3 5 7" xfId="42616"/>
    <cellStyle name="표준 5 4 3 3 3 6" xfId="7552"/>
    <cellStyle name="표준 5 4 3 3 3 6 2" xfId="28260"/>
    <cellStyle name="표준 5 4 3 3 3 6 3" xfId="36471"/>
    <cellStyle name="표준 5 4 3 3 3 6 4" xfId="44664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5"/>
    <cellStyle name="표준 5 4 3 3 4 2 2 4" xfId="46968"/>
    <cellStyle name="표준 5 4 3 3 4 2 3" xfId="18208"/>
    <cellStyle name="표준 5 4 3 3 4 2 4" xfId="22370"/>
    <cellStyle name="표준 5 4 3 3 4 2 5" xfId="26468"/>
    <cellStyle name="표준 5 4 3 3 4 2 6" xfId="34679"/>
    <cellStyle name="표준 5 4 3 3 4 2 7" xfId="42872"/>
    <cellStyle name="표준 5 4 3 3 4 3" xfId="7808"/>
    <cellStyle name="표준 5 4 3 3 4 3 2" xfId="28516"/>
    <cellStyle name="표준 5 4 3 3 4 3 3" xfId="36727"/>
    <cellStyle name="표준 5 4 3 3 4 3 4" xfId="44920"/>
    <cellStyle name="표준 5 4 3 3 4 4" xfId="11920"/>
    <cellStyle name="표준 5 4 3 3 4 5" xfId="16160"/>
    <cellStyle name="표준 5 4 3 3 4 6" xfId="20322"/>
    <cellStyle name="표준 5 4 3 3 4 7" xfId="24420"/>
    <cellStyle name="표준 5 4 3 3 4 8" xfId="32631"/>
    <cellStyle name="표준 5 4 3 3 4 9" xfId="40824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7"/>
    <cellStyle name="표준 5 4 3 3 5 2 2 4" xfId="47480"/>
    <cellStyle name="표준 5 4 3 3 5 2 3" xfId="18720"/>
    <cellStyle name="표준 5 4 3 3 5 2 4" xfId="22882"/>
    <cellStyle name="표준 5 4 3 3 5 2 5" xfId="26980"/>
    <cellStyle name="표준 5 4 3 3 5 2 6" xfId="35191"/>
    <cellStyle name="표준 5 4 3 3 5 2 7" xfId="43384"/>
    <cellStyle name="표준 5 4 3 3 5 3" xfId="8320"/>
    <cellStyle name="표준 5 4 3 3 5 3 2" xfId="29028"/>
    <cellStyle name="표준 5 4 3 3 5 3 3" xfId="37239"/>
    <cellStyle name="표준 5 4 3 3 5 3 4" xfId="45432"/>
    <cellStyle name="표준 5 4 3 3 5 4" xfId="12432"/>
    <cellStyle name="표준 5 4 3 3 5 5" xfId="16672"/>
    <cellStyle name="표준 5 4 3 3 5 6" xfId="20834"/>
    <cellStyle name="표준 5 4 3 3 5 7" xfId="24932"/>
    <cellStyle name="표준 5 4 3 3 5 8" xfId="33143"/>
    <cellStyle name="표준 5 4 3 3 5 9" xfId="41336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9"/>
    <cellStyle name="표준 5 4 3 3 6 2 2 4" xfId="47992"/>
    <cellStyle name="표준 5 4 3 3 6 2 3" xfId="19232"/>
    <cellStyle name="표준 5 4 3 3 6 2 4" xfId="23394"/>
    <cellStyle name="표준 5 4 3 3 6 2 5" xfId="27492"/>
    <cellStyle name="표준 5 4 3 3 6 2 6" xfId="35703"/>
    <cellStyle name="표준 5 4 3 3 6 2 7" xfId="43896"/>
    <cellStyle name="표준 5 4 3 3 6 3" xfId="8832"/>
    <cellStyle name="표준 5 4 3 3 6 3 2" xfId="29540"/>
    <cellStyle name="표준 5 4 3 3 6 3 3" xfId="37751"/>
    <cellStyle name="표준 5 4 3 3 6 3 4" xfId="45944"/>
    <cellStyle name="표준 5 4 3 3 6 4" xfId="12944"/>
    <cellStyle name="표준 5 4 3 3 6 5" xfId="17184"/>
    <cellStyle name="표준 5 4 3 3 6 6" xfId="21346"/>
    <cellStyle name="표준 5 4 3 3 6 7" xfId="25444"/>
    <cellStyle name="표준 5 4 3 3 6 8" xfId="33655"/>
    <cellStyle name="표준 5 4 3 3 6 9" xfId="41848"/>
    <cellStyle name="표준 5 4 3 3 7" xfId="9344"/>
    <cellStyle name="표준 5 4 3 3 7 2" xfId="13456"/>
    <cellStyle name="표준 5 4 3 3 7 2 2" xfId="30052"/>
    <cellStyle name="표준 5 4 3 3 7 2 3" xfId="38263"/>
    <cellStyle name="표준 5 4 3 3 7 2 4" xfId="46456"/>
    <cellStyle name="표준 5 4 3 3 7 3" xfId="17696"/>
    <cellStyle name="표준 5 4 3 3 7 4" xfId="21858"/>
    <cellStyle name="표준 5 4 3 3 7 5" xfId="25956"/>
    <cellStyle name="표준 5 4 3 3 7 6" xfId="34167"/>
    <cellStyle name="표준 5 4 3 3 7 7" xfId="42360"/>
    <cellStyle name="표준 5 4 3 3 8" xfId="7296"/>
    <cellStyle name="표준 5 4 3 3 8 2" xfId="28004"/>
    <cellStyle name="표준 5 4 3 3 8 3" xfId="36215"/>
    <cellStyle name="표준 5 4 3 3 8 4" xfId="44408"/>
    <cellStyle name="표준 5 4 3 3 9" xfId="11408"/>
    <cellStyle name="표준 5 4 3 4" xfId="504"/>
    <cellStyle name="표준 5 4 3 4 10" xfId="19874"/>
    <cellStyle name="표준 5 4 3 4 11" xfId="23972"/>
    <cellStyle name="표준 5 4 3 4 12" xfId="32183"/>
    <cellStyle name="표준 5 4 3 4 13" xfId="40376"/>
    <cellStyle name="표준 5 4 3 4 2" xfId="760"/>
    <cellStyle name="표준 5 4 3 4 2 10" xfId="24228"/>
    <cellStyle name="표준 5 4 3 4 2 11" xfId="32439"/>
    <cellStyle name="표준 5 4 3 4 2 12" xfId="40632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5"/>
    <cellStyle name="표준 5 4 3 4 2 2 2 2 4" xfId="47288"/>
    <cellStyle name="표준 5 4 3 4 2 2 2 3" xfId="18528"/>
    <cellStyle name="표준 5 4 3 4 2 2 2 4" xfId="22690"/>
    <cellStyle name="표준 5 4 3 4 2 2 2 5" xfId="26788"/>
    <cellStyle name="표준 5 4 3 4 2 2 2 6" xfId="34999"/>
    <cellStyle name="표준 5 4 3 4 2 2 2 7" xfId="43192"/>
    <cellStyle name="표준 5 4 3 4 2 2 3" xfId="8128"/>
    <cellStyle name="표준 5 4 3 4 2 2 3 2" xfId="28836"/>
    <cellStyle name="표준 5 4 3 4 2 2 3 3" xfId="37047"/>
    <cellStyle name="표준 5 4 3 4 2 2 3 4" xfId="45240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1"/>
    <cellStyle name="표준 5 4 3 4 2 2 9" xfId="41144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7"/>
    <cellStyle name="표준 5 4 3 4 2 3 2 2 4" xfId="47800"/>
    <cellStyle name="표준 5 4 3 4 2 3 2 3" xfId="19040"/>
    <cellStyle name="표준 5 4 3 4 2 3 2 4" xfId="23202"/>
    <cellStyle name="표준 5 4 3 4 2 3 2 5" xfId="27300"/>
    <cellStyle name="표준 5 4 3 4 2 3 2 6" xfId="35511"/>
    <cellStyle name="표준 5 4 3 4 2 3 2 7" xfId="43704"/>
    <cellStyle name="표준 5 4 3 4 2 3 3" xfId="8640"/>
    <cellStyle name="표준 5 4 3 4 2 3 3 2" xfId="29348"/>
    <cellStyle name="표준 5 4 3 4 2 3 3 3" xfId="37559"/>
    <cellStyle name="표준 5 4 3 4 2 3 3 4" xfId="45752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3"/>
    <cellStyle name="표준 5 4 3 4 2 3 9" xfId="41656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9"/>
    <cellStyle name="표준 5 4 3 4 2 4 2 2 4" xfId="48312"/>
    <cellStyle name="표준 5 4 3 4 2 4 2 3" xfId="19552"/>
    <cellStyle name="표준 5 4 3 4 2 4 2 4" xfId="23714"/>
    <cellStyle name="표준 5 4 3 4 2 4 2 5" xfId="27812"/>
    <cellStyle name="표준 5 4 3 4 2 4 2 6" xfId="36023"/>
    <cellStyle name="표준 5 4 3 4 2 4 2 7" xfId="44216"/>
    <cellStyle name="표준 5 4 3 4 2 4 3" xfId="9152"/>
    <cellStyle name="표준 5 4 3 4 2 4 3 2" xfId="29860"/>
    <cellStyle name="표준 5 4 3 4 2 4 3 3" xfId="38071"/>
    <cellStyle name="표준 5 4 3 4 2 4 3 4" xfId="46264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5"/>
    <cellStyle name="표준 5 4 3 4 2 4 9" xfId="42168"/>
    <cellStyle name="표준 5 4 3 4 2 5" xfId="9664"/>
    <cellStyle name="표준 5 4 3 4 2 5 2" xfId="13776"/>
    <cellStyle name="표준 5 4 3 4 2 5 2 2" xfId="30372"/>
    <cellStyle name="표준 5 4 3 4 2 5 2 3" xfId="38583"/>
    <cellStyle name="표준 5 4 3 4 2 5 2 4" xfId="46776"/>
    <cellStyle name="표준 5 4 3 4 2 5 3" xfId="18016"/>
    <cellStyle name="표준 5 4 3 4 2 5 4" xfId="22178"/>
    <cellStyle name="표준 5 4 3 4 2 5 5" xfId="26276"/>
    <cellStyle name="표준 5 4 3 4 2 5 6" xfId="34487"/>
    <cellStyle name="표준 5 4 3 4 2 5 7" xfId="42680"/>
    <cellStyle name="표준 5 4 3 4 2 6" xfId="7616"/>
    <cellStyle name="표준 5 4 3 4 2 6 2" xfId="28324"/>
    <cellStyle name="표준 5 4 3 4 2 6 3" xfId="36535"/>
    <cellStyle name="표준 5 4 3 4 2 6 4" xfId="44728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9"/>
    <cellStyle name="표준 5 4 3 4 3 2 2 4" xfId="47032"/>
    <cellStyle name="표준 5 4 3 4 3 2 3" xfId="18272"/>
    <cellStyle name="표준 5 4 3 4 3 2 4" xfId="22434"/>
    <cellStyle name="표준 5 4 3 4 3 2 5" xfId="26532"/>
    <cellStyle name="표준 5 4 3 4 3 2 6" xfId="34743"/>
    <cellStyle name="표준 5 4 3 4 3 2 7" xfId="42936"/>
    <cellStyle name="표준 5 4 3 4 3 3" xfId="7872"/>
    <cellStyle name="표준 5 4 3 4 3 3 2" xfId="28580"/>
    <cellStyle name="표준 5 4 3 4 3 3 3" xfId="36791"/>
    <cellStyle name="표준 5 4 3 4 3 3 4" xfId="44984"/>
    <cellStyle name="표준 5 4 3 4 3 4" xfId="11984"/>
    <cellStyle name="표준 5 4 3 4 3 5" xfId="16224"/>
    <cellStyle name="표준 5 4 3 4 3 6" xfId="20386"/>
    <cellStyle name="표준 5 4 3 4 3 7" xfId="24484"/>
    <cellStyle name="표준 5 4 3 4 3 8" xfId="32695"/>
    <cellStyle name="표준 5 4 3 4 3 9" xfId="40888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1"/>
    <cellStyle name="표준 5 4 3 4 4 2 2 4" xfId="47544"/>
    <cellStyle name="표준 5 4 3 4 4 2 3" xfId="18784"/>
    <cellStyle name="표준 5 4 3 4 4 2 4" xfId="22946"/>
    <cellStyle name="표준 5 4 3 4 4 2 5" xfId="27044"/>
    <cellStyle name="표준 5 4 3 4 4 2 6" xfId="35255"/>
    <cellStyle name="표준 5 4 3 4 4 2 7" xfId="43448"/>
    <cellStyle name="표준 5 4 3 4 4 3" xfId="8384"/>
    <cellStyle name="표준 5 4 3 4 4 3 2" xfId="29092"/>
    <cellStyle name="표준 5 4 3 4 4 3 3" xfId="37303"/>
    <cellStyle name="표준 5 4 3 4 4 3 4" xfId="45496"/>
    <cellStyle name="표준 5 4 3 4 4 4" xfId="12496"/>
    <cellStyle name="표준 5 4 3 4 4 5" xfId="16736"/>
    <cellStyle name="표준 5 4 3 4 4 6" xfId="20898"/>
    <cellStyle name="표준 5 4 3 4 4 7" xfId="24996"/>
    <cellStyle name="표준 5 4 3 4 4 8" xfId="33207"/>
    <cellStyle name="표준 5 4 3 4 4 9" xfId="41400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3"/>
    <cellStyle name="표준 5 4 3 4 5 2 2 4" xfId="48056"/>
    <cellStyle name="표준 5 4 3 4 5 2 3" xfId="19296"/>
    <cellStyle name="표준 5 4 3 4 5 2 4" xfId="23458"/>
    <cellStyle name="표준 5 4 3 4 5 2 5" xfId="27556"/>
    <cellStyle name="표준 5 4 3 4 5 2 6" xfId="35767"/>
    <cellStyle name="표준 5 4 3 4 5 2 7" xfId="43960"/>
    <cellStyle name="표준 5 4 3 4 5 3" xfId="8896"/>
    <cellStyle name="표준 5 4 3 4 5 3 2" xfId="29604"/>
    <cellStyle name="표준 5 4 3 4 5 3 3" xfId="37815"/>
    <cellStyle name="표준 5 4 3 4 5 3 4" xfId="46008"/>
    <cellStyle name="표준 5 4 3 4 5 4" xfId="13008"/>
    <cellStyle name="표준 5 4 3 4 5 5" xfId="17248"/>
    <cellStyle name="표준 5 4 3 4 5 6" xfId="21410"/>
    <cellStyle name="표준 5 4 3 4 5 7" xfId="25508"/>
    <cellStyle name="표준 5 4 3 4 5 8" xfId="33719"/>
    <cellStyle name="표준 5 4 3 4 5 9" xfId="41912"/>
    <cellStyle name="표준 5 4 3 4 6" xfId="9408"/>
    <cellStyle name="표준 5 4 3 4 6 2" xfId="13520"/>
    <cellStyle name="표준 5 4 3 4 6 2 2" xfId="30116"/>
    <cellStyle name="표준 5 4 3 4 6 2 3" xfId="38327"/>
    <cellStyle name="표준 5 4 3 4 6 2 4" xfId="46520"/>
    <cellStyle name="표준 5 4 3 4 6 3" xfId="17760"/>
    <cellStyle name="표준 5 4 3 4 6 4" xfId="21922"/>
    <cellStyle name="표준 5 4 3 4 6 5" xfId="26020"/>
    <cellStyle name="표준 5 4 3 4 6 6" xfId="34231"/>
    <cellStyle name="표준 5 4 3 4 6 7" xfId="42424"/>
    <cellStyle name="표준 5 4 3 4 7" xfId="7360"/>
    <cellStyle name="표준 5 4 3 4 7 2" xfId="28068"/>
    <cellStyle name="표준 5 4 3 4 7 3" xfId="36279"/>
    <cellStyle name="표준 5 4 3 4 7 4" xfId="44472"/>
    <cellStyle name="표준 5 4 3 4 8" xfId="11472"/>
    <cellStyle name="표준 5 4 3 4 9" xfId="15712"/>
    <cellStyle name="표준 5 4 3 5" xfId="632"/>
    <cellStyle name="표준 5 4 3 5 10" xfId="24100"/>
    <cellStyle name="표준 5 4 3 5 11" xfId="32311"/>
    <cellStyle name="표준 5 4 3 5 12" xfId="40504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7"/>
    <cellStyle name="표준 5 4 3 5 2 2 2 4" xfId="47160"/>
    <cellStyle name="표준 5 4 3 5 2 2 3" xfId="18400"/>
    <cellStyle name="표준 5 4 3 5 2 2 4" xfId="22562"/>
    <cellStyle name="표준 5 4 3 5 2 2 5" xfId="26660"/>
    <cellStyle name="표준 5 4 3 5 2 2 6" xfId="34871"/>
    <cellStyle name="표준 5 4 3 5 2 2 7" xfId="43064"/>
    <cellStyle name="표준 5 4 3 5 2 3" xfId="8000"/>
    <cellStyle name="표준 5 4 3 5 2 3 2" xfId="28708"/>
    <cellStyle name="표준 5 4 3 5 2 3 3" xfId="36919"/>
    <cellStyle name="표준 5 4 3 5 2 3 4" xfId="45112"/>
    <cellStyle name="표준 5 4 3 5 2 4" xfId="12112"/>
    <cellStyle name="표준 5 4 3 5 2 5" xfId="16352"/>
    <cellStyle name="표준 5 4 3 5 2 6" xfId="20514"/>
    <cellStyle name="표준 5 4 3 5 2 7" xfId="24612"/>
    <cellStyle name="표준 5 4 3 5 2 8" xfId="32823"/>
    <cellStyle name="표준 5 4 3 5 2 9" xfId="41016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9"/>
    <cellStyle name="표준 5 4 3 5 3 2 2 4" xfId="47672"/>
    <cellStyle name="표준 5 4 3 5 3 2 3" xfId="18912"/>
    <cellStyle name="표준 5 4 3 5 3 2 4" xfId="23074"/>
    <cellStyle name="표준 5 4 3 5 3 2 5" xfId="27172"/>
    <cellStyle name="표준 5 4 3 5 3 2 6" xfId="35383"/>
    <cellStyle name="표준 5 4 3 5 3 2 7" xfId="43576"/>
    <cellStyle name="표준 5 4 3 5 3 3" xfId="8512"/>
    <cellStyle name="표준 5 4 3 5 3 3 2" xfId="29220"/>
    <cellStyle name="표준 5 4 3 5 3 3 3" xfId="37431"/>
    <cellStyle name="표준 5 4 3 5 3 3 4" xfId="45624"/>
    <cellStyle name="표준 5 4 3 5 3 4" xfId="12624"/>
    <cellStyle name="표준 5 4 3 5 3 5" xfId="16864"/>
    <cellStyle name="표준 5 4 3 5 3 6" xfId="21026"/>
    <cellStyle name="표준 5 4 3 5 3 7" xfId="25124"/>
    <cellStyle name="표준 5 4 3 5 3 8" xfId="33335"/>
    <cellStyle name="표준 5 4 3 5 3 9" xfId="41528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1"/>
    <cellStyle name="표준 5 4 3 5 4 2 2 4" xfId="48184"/>
    <cellStyle name="표준 5 4 3 5 4 2 3" xfId="19424"/>
    <cellStyle name="표준 5 4 3 5 4 2 4" xfId="23586"/>
    <cellStyle name="표준 5 4 3 5 4 2 5" xfId="27684"/>
    <cellStyle name="표준 5 4 3 5 4 2 6" xfId="35895"/>
    <cellStyle name="표준 5 4 3 5 4 2 7" xfId="44088"/>
    <cellStyle name="표준 5 4 3 5 4 3" xfId="9024"/>
    <cellStyle name="표준 5 4 3 5 4 3 2" xfId="29732"/>
    <cellStyle name="표준 5 4 3 5 4 3 3" xfId="37943"/>
    <cellStyle name="표준 5 4 3 5 4 3 4" xfId="46136"/>
    <cellStyle name="표준 5 4 3 5 4 4" xfId="13136"/>
    <cellStyle name="표준 5 4 3 5 4 5" xfId="17376"/>
    <cellStyle name="표준 5 4 3 5 4 6" xfId="21538"/>
    <cellStyle name="표준 5 4 3 5 4 7" xfId="25636"/>
    <cellStyle name="표준 5 4 3 5 4 8" xfId="33847"/>
    <cellStyle name="표준 5 4 3 5 4 9" xfId="42040"/>
    <cellStyle name="표준 5 4 3 5 5" xfId="9536"/>
    <cellStyle name="표준 5 4 3 5 5 2" xfId="13648"/>
    <cellStyle name="표준 5 4 3 5 5 2 2" xfId="30244"/>
    <cellStyle name="표준 5 4 3 5 5 2 3" xfId="38455"/>
    <cellStyle name="표준 5 4 3 5 5 2 4" xfId="46648"/>
    <cellStyle name="표준 5 4 3 5 5 3" xfId="17888"/>
    <cellStyle name="표준 5 4 3 5 5 4" xfId="22050"/>
    <cellStyle name="표준 5 4 3 5 5 5" xfId="26148"/>
    <cellStyle name="표준 5 4 3 5 5 6" xfId="34359"/>
    <cellStyle name="표준 5 4 3 5 5 7" xfId="42552"/>
    <cellStyle name="표준 5 4 3 5 6" xfId="7488"/>
    <cellStyle name="표준 5 4 3 5 6 2" xfId="28196"/>
    <cellStyle name="표준 5 4 3 5 6 3" xfId="36407"/>
    <cellStyle name="표준 5 4 3 5 6 4" xfId="44600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1"/>
    <cellStyle name="표준 5 4 3 6 2 2 4" xfId="46904"/>
    <cellStyle name="표준 5 4 3 6 2 3" xfId="18144"/>
    <cellStyle name="표준 5 4 3 6 2 4" xfId="22306"/>
    <cellStyle name="표준 5 4 3 6 2 5" xfId="26404"/>
    <cellStyle name="표준 5 4 3 6 2 6" xfId="34615"/>
    <cellStyle name="표준 5 4 3 6 2 7" xfId="42808"/>
    <cellStyle name="표준 5 4 3 6 3" xfId="7744"/>
    <cellStyle name="표준 5 4 3 6 3 2" xfId="28452"/>
    <cellStyle name="표준 5 4 3 6 3 3" xfId="36663"/>
    <cellStyle name="표준 5 4 3 6 3 4" xfId="44856"/>
    <cellStyle name="표준 5 4 3 6 4" xfId="11856"/>
    <cellStyle name="표준 5 4 3 6 5" xfId="16096"/>
    <cellStyle name="표준 5 4 3 6 6" xfId="20258"/>
    <cellStyle name="표준 5 4 3 6 7" xfId="24356"/>
    <cellStyle name="표준 5 4 3 6 8" xfId="32567"/>
    <cellStyle name="표준 5 4 3 6 9" xfId="40760"/>
    <cellStyle name="표준 5 4 3 7" xfId="1400"/>
    <cellStyle name="표준 5 4 3 7 2" xfId="10304"/>
    <cellStyle name="표준 5 4 3 7 2 2" xfId="14416"/>
    <cellStyle name="표준 5 4 3 7 2 2 2" xfId="31012"/>
    <cellStyle name="표준 5 4 3 7 2 2 3" xfId="39223"/>
    <cellStyle name="표준 5 4 3 7 2 2 4" xfId="47416"/>
    <cellStyle name="표준 5 4 3 7 2 3" xfId="18656"/>
    <cellStyle name="표준 5 4 3 7 2 4" xfId="22818"/>
    <cellStyle name="표준 5 4 3 7 2 5" xfId="26916"/>
    <cellStyle name="표준 5 4 3 7 2 6" xfId="35127"/>
    <cellStyle name="표준 5 4 3 7 2 7" xfId="43320"/>
    <cellStyle name="표준 5 4 3 7 3" xfId="8256"/>
    <cellStyle name="표준 5 4 3 7 3 2" xfId="28964"/>
    <cellStyle name="표준 5 4 3 7 3 3" xfId="37175"/>
    <cellStyle name="표준 5 4 3 7 3 4" xfId="45368"/>
    <cellStyle name="표준 5 4 3 7 4" xfId="12368"/>
    <cellStyle name="표준 5 4 3 7 5" xfId="16608"/>
    <cellStyle name="표준 5 4 3 7 6" xfId="20770"/>
    <cellStyle name="표준 5 4 3 7 7" xfId="24868"/>
    <cellStyle name="표준 5 4 3 7 8" xfId="33079"/>
    <cellStyle name="표준 5 4 3 7 9" xfId="41272"/>
    <cellStyle name="표준 5 4 3 8" xfId="1912"/>
    <cellStyle name="표준 5 4 3 8 2" xfId="10816"/>
    <cellStyle name="표준 5 4 3 8 2 2" xfId="14928"/>
    <cellStyle name="표준 5 4 3 8 2 2 2" xfId="31524"/>
    <cellStyle name="표준 5 4 3 8 2 2 3" xfId="39735"/>
    <cellStyle name="표준 5 4 3 8 2 2 4" xfId="47928"/>
    <cellStyle name="표준 5 4 3 8 2 3" xfId="19168"/>
    <cellStyle name="표준 5 4 3 8 2 4" xfId="23330"/>
    <cellStyle name="표준 5 4 3 8 2 5" xfId="27428"/>
    <cellStyle name="표준 5 4 3 8 2 6" xfId="35639"/>
    <cellStyle name="표준 5 4 3 8 2 7" xfId="43832"/>
    <cellStyle name="표준 5 4 3 8 3" xfId="8768"/>
    <cellStyle name="표준 5 4 3 8 3 2" xfId="29476"/>
    <cellStyle name="표준 5 4 3 8 3 3" xfId="37687"/>
    <cellStyle name="표준 5 4 3 8 3 4" xfId="45880"/>
    <cellStyle name="표준 5 4 3 8 4" xfId="12880"/>
    <cellStyle name="표준 5 4 3 8 5" xfId="17120"/>
    <cellStyle name="표준 5 4 3 8 6" xfId="21282"/>
    <cellStyle name="표준 5 4 3 8 7" xfId="25380"/>
    <cellStyle name="표준 5 4 3 8 8" xfId="33591"/>
    <cellStyle name="표준 5 4 3 8 9" xfId="41784"/>
    <cellStyle name="표준 5 4 3 9" xfId="6969"/>
    <cellStyle name="표준 5 4 3 9 2" xfId="9280"/>
    <cellStyle name="표준 5 4 3 9 2 2" xfId="29988"/>
    <cellStyle name="표준 5 4 3 9 2 3" xfId="38199"/>
    <cellStyle name="표준 5 4 3 9 2 4" xfId="46392"/>
    <cellStyle name="표준 5 4 3 9 3" xfId="13392"/>
    <cellStyle name="표준 5 4 3 9 4" xfId="17632"/>
    <cellStyle name="표준 5 4 3 9 5" xfId="21794"/>
    <cellStyle name="표준 5 4 3 9 6" xfId="25892"/>
    <cellStyle name="표준 5 4 3 9 7" xfId="34103"/>
    <cellStyle name="표준 5 4 3 9 8" xfId="42296"/>
    <cellStyle name="표준 5 4 30" xfId="19735"/>
    <cellStyle name="표준 5 4 31" xfId="23828"/>
    <cellStyle name="표준 5 4 32" xfId="32022"/>
    <cellStyle name="표준 5 4 33" xfId="32039"/>
    <cellStyle name="표준 5 4 34" xfId="40232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1"/>
    <cellStyle name="표준 5 4 4 18" xfId="40264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5"/>
    <cellStyle name="표준 5 4 4 2 16" xfId="40328"/>
    <cellStyle name="표준 5 4 4 2 2" xfId="584"/>
    <cellStyle name="표준 5 4 4 2 2 10" xfId="19954"/>
    <cellStyle name="표준 5 4 4 2 2 11" xfId="24052"/>
    <cellStyle name="표준 5 4 4 2 2 12" xfId="32263"/>
    <cellStyle name="표준 5 4 4 2 2 13" xfId="40456"/>
    <cellStyle name="표준 5 4 4 2 2 2" xfId="840"/>
    <cellStyle name="표준 5 4 4 2 2 2 10" xfId="24308"/>
    <cellStyle name="표준 5 4 4 2 2 2 11" xfId="32519"/>
    <cellStyle name="표준 5 4 4 2 2 2 12" xfId="40712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5"/>
    <cellStyle name="표준 5 4 4 2 2 2 2 2 2 4" xfId="47368"/>
    <cellStyle name="표준 5 4 4 2 2 2 2 2 3" xfId="18608"/>
    <cellStyle name="표준 5 4 4 2 2 2 2 2 4" xfId="22770"/>
    <cellStyle name="표준 5 4 4 2 2 2 2 2 5" xfId="26868"/>
    <cellStyle name="표준 5 4 4 2 2 2 2 2 6" xfId="35079"/>
    <cellStyle name="표준 5 4 4 2 2 2 2 2 7" xfId="43272"/>
    <cellStyle name="표준 5 4 4 2 2 2 2 3" xfId="8208"/>
    <cellStyle name="표준 5 4 4 2 2 2 2 3 2" xfId="28916"/>
    <cellStyle name="표준 5 4 4 2 2 2 2 3 3" xfId="37127"/>
    <cellStyle name="표준 5 4 4 2 2 2 2 3 4" xfId="45320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1"/>
    <cellStyle name="표준 5 4 4 2 2 2 2 9" xfId="41224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7"/>
    <cellStyle name="표준 5 4 4 2 2 2 3 2 2 4" xfId="47880"/>
    <cellStyle name="표준 5 4 4 2 2 2 3 2 3" xfId="19120"/>
    <cellStyle name="표준 5 4 4 2 2 2 3 2 4" xfId="23282"/>
    <cellStyle name="표준 5 4 4 2 2 2 3 2 5" xfId="27380"/>
    <cellStyle name="표준 5 4 4 2 2 2 3 2 6" xfId="35591"/>
    <cellStyle name="표준 5 4 4 2 2 2 3 2 7" xfId="43784"/>
    <cellStyle name="표준 5 4 4 2 2 2 3 3" xfId="8720"/>
    <cellStyle name="표준 5 4 4 2 2 2 3 3 2" xfId="29428"/>
    <cellStyle name="표준 5 4 4 2 2 2 3 3 3" xfId="37639"/>
    <cellStyle name="표준 5 4 4 2 2 2 3 3 4" xfId="45832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3"/>
    <cellStyle name="표준 5 4 4 2 2 2 3 9" xfId="41736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9"/>
    <cellStyle name="표준 5 4 4 2 2 2 4 2 2 4" xfId="48392"/>
    <cellStyle name="표준 5 4 4 2 2 2 4 2 3" xfId="19632"/>
    <cellStyle name="표준 5 4 4 2 2 2 4 2 4" xfId="23794"/>
    <cellStyle name="표준 5 4 4 2 2 2 4 2 5" xfId="27892"/>
    <cellStyle name="표준 5 4 4 2 2 2 4 2 6" xfId="36103"/>
    <cellStyle name="표준 5 4 4 2 2 2 4 2 7" xfId="44296"/>
    <cellStyle name="표준 5 4 4 2 2 2 4 3" xfId="9232"/>
    <cellStyle name="표준 5 4 4 2 2 2 4 3 2" xfId="29940"/>
    <cellStyle name="표준 5 4 4 2 2 2 4 3 3" xfId="38151"/>
    <cellStyle name="표준 5 4 4 2 2 2 4 3 4" xfId="46344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5"/>
    <cellStyle name="표준 5 4 4 2 2 2 4 9" xfId="42248"/>
    <cellStyle name="표준 5 4 4 2 2 2 5" xfId="9744"/>
    <cellStyle name="표준 5 4 4 2 2 2 5 2" xfId="13856"/>
    <cellStyle name="표준 5 4 4 2 2 2 5 2 2" xfId="30452"/>
    <cellStyle name="표준 5 4 4 2 2 2 5 2 3" xfId="38663"/>
    <cellStyle name="표준 5 4 4 2 2 2 5 2 4" xfId="46856"/>
    <cellStyle name="표준 5 4 4 2 2 2 5 3" xfId="18096"/>
    <cellStyle name="표준 5 4 4 2 2 2 5 4" xfId="22258"/>
    <cellStyle name="표준 5 4 4 2 2 2 5 5" xfId="26356"/>
    <cellStyle name="표준 5 4 4 2 2 2 5 6" xfId="34567"/>
    <cellStyle name="표준 5 4 4 2 2 2 5 7" xfId="42760"/>
    <cellStyle name="표준 5 4 4 2 2 2 6" xfId="7696"/>
    <cellStyle name="표준 5 4 4 2 2 2 6 2" xfId="28404"/>
    <cellStyle name="표준 5 4 4 2 2 2 6 3" xfId="36615"/>
    <cellStyle name="표준 5 4 4 2 2 2 6 4" xfId="44808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9"/>
    <cellStyle name="표준 5 4 4 2 2 3 2 2 4" xfId="47112"/>
    <cellStyle name="표준 5 4 4 2 2 3 2 3" xfId="18352"/>
    <cellStyle name="표준 5 4 4 2 2 3 2 4" xfId="22514"/>
    <cellStyle name="표준 5 4 4 2 2 3 2 5" xfId="26612"/>
    <cellStyle name="표준 5 4 4 2 2 3 2 6" xfId="34823"/>
    <cellStyle name="표준 5 4 4 2 2 3 2 7" xfId="43016"/>
    <cellStyle name="표준 5 4 4 2 2 3 3" xfId="7952"/>
    <cellStyle name="표준 5 4 4 2 2 3 3 2" xfId="28660"/>
    <cellStyle name="표준 5 4 4 2 2 3 3 3" xfId="36871"/>
    <cellStyle name="표준 5 4 4 2 2 3 3 4" xfId="45064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5"/>
    <cellStyle name="표준 5 4 4 2 2 3 9" xfId="40968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1"/>
    <cellStyle name="표준 5 4 4 2 2 4 2 2 4" xfId="47624"/>
    <cellStyle name="표준 5 4 4 2 2 4 2 3" xfId="18864"/>
    <cellStyle name="표준 5 4 4 2 2 4 2 4" xfId="23026"/>
    <cellStyle name="표준 5 4 4 2 2 4 2 5" xfId="27124"/>
    <cellStyle name="표준 5 4 4 2 2 4 2 6" xfId="35335"/>
    <cellStyle name="표준 5 4 4 2 2 4 2 7" xfId="43528"/>
    <cellStyle name="표준 5 4 4 2 2 4 3" xfId="8464"/>
    <cellStyle name="표준 5 4 4 2 2 4 3 2" xfId="29172"/>
    <cellStyle name="표준 5 4 4 2 2 4 3 3" xfId="37383"/>
    <cellStyle name="표준 5 4 4 2 2 4 3 4" xfId="45576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7"/>
    <cellStyle name="표준 5 4 4 2 2 4 9" xfId="41480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3"/>
    <cellStyle name="표준 5 4 4 2 2 5 2 2 4" xfId="48136"/>
    <cellStyle name="표준 5 4 4 2 2 5 2 3" xfId="19376"/>
    <cellStyle name="표준 5 4 4 2 2 5 2 4" xfId="23538"/>
    <cellStyle name="표준 5 4 4 2 2 5 2 5" xfId="27636"/>
    <cellStyle name="표준 5 4 4 2 2 5 2 6" xfId="35847"/>
    <cellStyle name="표준 5 4 4 2 2 5 2 7" xfId="44040"/>
    <cellStyle name="표준 5 4 4 2 2 5 3" xfId="8976"/>
    <cellStyle name="표준 5 4 4 2 2 5 3 2" xfId="29684"/>
    <cellStyle name="표준 5 4 4 2 2 5 3 3" xfId="37895"/>
    <cellStyle name="표준 5 4 4 2 2 5 3 4" xfId="46088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9"/>
    <cellStyle name="표준 5 4 4 2 2 5 9" xfId="41992"/>
    <cellStyle name="표준 5 4 4 2 2 6" xfId="9488"/>
    <cellStyle name="표준 5 4 4 2 2 6 2" xfId="13600"/>
    <cellStyle name="표준 5 4 4 2 2 6 2 2" xfId="30196"/>
    <cellStyle name="표준 5 4 4 2 2 6 2 3" xfId="38407"/>
    <cellStyle name="표준 5 4 4 2 2 6 2 4" xfId="46600"/>
    <cellStyle name="표준 5 4 4 2 2 6 3" xfId="17840"/>
    <cellStyle name="표준 5 4 4 2 2 6 4" xfId="22002"/>
    <cellStyle name="표준 5 4 4 2 2 6 5" xfId="26100"/>
    <cellStyle name="표준 5 4 4 2 2 6 6" xfId="34311"/>
    <cellStyle name="표준 5 4 4 2 2 6 7" xfId="42504"/>
    <cellStyle name="표준 5 4 4 2 2 7" xfId="7440"/>
    <cellStyle name="표준 5 4 4 2 2 7 2" xfId="28148"/>
    <cellStyle name="표준 5 4 4 2 2 7 3" xfId="36359"/>
    <cellStyle name="표준 5 4 4 2 2 7 4" xfId="44552"/>
    <cellStyle name="표준 5 4 4 2 2 8" xfId="11552"/>
    <cellStyle name="표준 5 4 4 2 2 9" xfId="15792"/>
    <cellStyle name="표준 5 4 4 2 3" xfId="712"/>
    <cellStyle name="표준 5 4 4 2 3 10" xfId="24180"/>
    <cellStyle name="표준 5 4 4 2 3 11" xfId="32391"/>
    <cellStyle name="표준 5 4 4 2 3 12" xfId="40584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7"/>
    <cellStyle name="표준 5 4 4 2 3 2 2 2 4" xfId="47240"/>
    <cellStyle name="표준 5 4 4 2 3 2 2 3" xfId="18480"/>
    <cellStyle name="표준 5 4 4 2 3 2 2 4" xfId="22642"/>
    <cellStyle name="표준 5 4 4 2 3 2 2 5" xfId="26740"/>
    <cellStyle name="표준 5 4 4 2 3 2 2 6" xfId="34951"/>
    <cellStyle name="표준 5 4 4 2 3 2 2 7" xfId="43144"/>
    <cellStyle name="표준 5 4 4 2 3 2 3" xfId="8080"/>
    <cellStyle name="표준 5 4 4 2 3 2 3 2" xfId="28788"/>
    <cellStyle name="표준 5 4 4 2 3 2 3 3" xfId="36999"/>
    <cellStyle name="표준 5 4 4 2 3 2 3 4" xfId="45192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3"/>
    <cellStyle name="표준 5 4 4 2 3 2 9" xfId="41096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9"/>
    <cellStyle name="표준 5 4 4 2 3 3 2 2 4" xfId="47752"/>
    <cellStyle name="표준 5 4 4 2 3 3 2 3" xfId="18992"/>
    <cellStyle name="표준 5 4 4 2 3 3 2 4" xfId="23154"/>
    <cellStyle name="표준 5 4 4 2 3 3 2 5" xfId="27252"/>
    <cellStyle name="표준 5 4 4 2 3 3 2 6" xfId="35463"/>
    <cellStyle name="표준 5 4 4 2 3 3 2 7" xfId="43656"/>
    <cellStyle name="표준 5 4 4 2 3 3 3" xfId="8592"/>
    <cellStyle name="표준 5 4 4 2 3 3 3 2" xfId="29300"/>
    <cellStyle name="표준 5 4 4 2 3 3 3 3" xfId="37511"/>
    <cellStyle name="표준 5 4 4 2 3 3 3 4" xfId="45704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5"/>
    <cellStyle name="표준 5 4 4 2 3 3 9" xfId="41608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1"/>
    <cellStyle name="표준 5 4 4 2 3 4 2 2 4" xfId="48264"/>
    <cellStyle name="표준 5 4 4 2 3 4 2 3" xfId="19504"/>
    <cellStyle name="표준 5 4 4 2 3 4 2 4" xfId="23666"/>
    <cellStyle name="표준 5 4 4 2 3 4 2 5" xfId="27764"/>
    <cellStyle name="표준 5 4 4 2 3 4 2 6" xfId="35975"/>
    <cellStyle name="표준 5 4 4 2 3 4 2 7" xfId="44168"/>
    <cellStyle name="표준 5 4 4 2 3 4 3" xfId="9104"/>
    <cellStyle name="표준 5 4 4 2 3 4 3 2" xfId="29812"/>
    <cellStyle name="표준 5 4 4 2 3 4 3 3" xfId="38023"/>
    <cellStyle name="표준 5 4 4 2 3 4 3 4" xfId="46216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7"/>
    <cellStyle name="표준 5 4 4 2 3 4 9" xfId="42120"/>
    <cellStyle name="표준 5 4 4 2 3 5" xfId="9616"/>
    <cellStyle name="표준 5 4 4 2 3 5 2" xfId="13728"/>
    <cellStyle name="표준 5 4 4 2 3 5 2 2" xfId="30324"/>
    <cellStyle name="표준 5 4 4 2 3 5 2 3" xfId="38535"/>
    <cellStyle name="표준 5 4 4 2 3 5 2 4" xfId="46728"/>
    <cellStyle name="표준 5 4 4 2 3 5 3" xfId="17968"/>
    <cellStyle name="표준 5 4 4 2 3 5 4" xfId="22130"/>
    <cellStyle name="표준 5 4 4 2 3 5 5" xfId="26228"/>
    <cellStyle name="표준 5 4 4 2 3 5 6" xfId="34439"/>
    <cellStyle name="표준 5 4 4 2 3 5 7" xfId="42632"/>
    <cellStyle name="표준 5 4 4 2 3 6" xfId="7568"/>
    <cellStyle name="표준 5 4 4 2 3 6 2" xfId="28276"/>
    <cellStyle name="표준 5 4 4 2 3 6 3" xfId="36487"/>
    <cellStyle name="표준 5 4 4 2 3 6 4" xfId="44680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1"/>
    <cellStyle name="표준 5 4 4 2 4 2 2 4" xfId="46984"/>
    <cellStyle name="표준 5 4 4 2 4 2 3" xfId="18224"/>
    <cellStyle name="표준 5 4 4 2 4 2 4" xfId="22386"/>
    <cellStyle name="표준 5 4 4 2 4 2 5" xfId="26484"/>
    <cellStyle name="표준 5 4 4 2 4 2 6" xfId="34695"/>
    <cellStyle name="표준 5 4 4 2 4 2 7" xfId="42888"/>
    <cellStyle name="표준 5 4 4 2 4 3" xfId="7824"/>
    <cellStyle name="표준 5 4 4 2 4 3 2" xfId="28532"/>
    <cellStyle name="표준 5 4 4 2 4 3 3" xfId="36743"/>
    <cellStyle name="표준 5 4 4 2 4 3 4" xfId="44936"/>
    <cellStyle name="표준 5 4 4 2 4 4" xfId="11936"/>
    <cellStyle name="표준 5 4 4 2 4 5" xfId="16176"/>
    <cellStyle name="표준 5 4 4 2 4 6" xfId="20338"/>
    <cellStyle name="표준 5 4 4 2 4 7" xfId="24436"/>
    <cellStyle name="표준 5 4 4 2 4 8" xfId="32647"/>
    <cellStyle name="표준 5 4 4 2 4 9" xfId="40840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3"/>
    <cellStyle name="표준 5 4 4 2 5 2 2 4" xfId="47496"/>
    <cellStyle name="표준 5 4 4 2 5 2 3" xfId="18736"/>
    <cellStyle name="표준 5 4 4 2 5 2 4" xfId="22898"/>
    <cellStyle name="표준 5 4 4 2 5 2 5" xfId="26996"/>
    <cellStyle name="표준 5 4 4 2 5 2 6" xfId="35207"/>
    <cellStyle name="표준 5 4 4 2 5 2 7" xfId="43400"/>
    <cellStyle name="표준 5 4 4 2 5 3" xfId="8336"/>
    <cellStyle name="표준 5 4 4 2 5 3 2" xfId="29044"/>
    <cellStyle name="표준 5 4 4 2 5 3 3" xfId="37255"/>
    <cellStyle name="표준 5 4 4 2 5 3 4" xfId="45448"/>
    <cellStyle name="표준 5 4 4 2 5 4" xfId="12448"/>
    <cellStyle name="표준 5 4 4 2 5 5" xfId="16688"/>
    <cellStyle name="표준 5 4 4 2 5 6" xfId="20850"/>
    <cellStyle name="표준 5 4 4 2 5 7" xfId="24948"/>
    <cellStyle name="표준 5 4 4 2 5 8" xfId="33159"/>
    <cellStyle name="표준 5 4 4 2 5 9" xfId="41352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5"/>
    <cellStyle name="표준 5 4 4 2 6 2 2 4" xfId="48008"/>
    <cellStyle name="표준 5 4 4 2 6 2 3" xfId="19248"/>
    <cellStyle name="표준 5 4 4 2 6 2 4" xfId="23410"/>
    <cellStyle name="표준 5 4 4 2 6 2 5" xfId="27508"/>
    <cellStyle name="표준 5 4 4 2 6 2 6" xfId="35719"/>
    <cellStyle name="표준 5 4 4 2 6 2 7" xfId="43912"/>
    <cellStyle name="표준 5 4 4 2 6 3" xfId="8848"/>
    <cellStyle name="표준 5 4 4 2 6 3 2" xfId="29556"/>
    <cellStyle name="표준 5 4 4 2 6 3 3" xfId="37767"/>
    <cellStyle name="표준 5 4 4 2 6 3 4" xfId="45960"/>
    <cellStyle name="표준 5 4 4 2 6 4" xfId="12960"/>
    <cellStyle name="표준 5 4 4 2 6 5" xfId="17200"/>
    <cellStyle name="표준 5 4 4 2 6 6" xfId="21362"/>
    <cellStyle name="표준 5 4 4 2 6 7" xfId="25460"/>
    <cellStyle name="표준 5 4 4 2 6 8" xfId="33671"/>
    <cellStyle name="표준 5 4 4 2 6 9" xfId="41864"/>
    <cellStyle name="표준 5 4 4 2 7" xfId="7053"/>
    <cellStyle name="표준 5 4 4 2 7 2" xfId="9360"/>
    <cellStyle name="표준 5 4 4 2 7 2 2" xfId="30068"/>
    <cellStyle name="표준 5 4 4 2 7 2 3" xfId="38279"/>
    <cellStyle name="표준 5 4 4 2 7 2 4" xfId="46472"/>
    <cellStyle name="표준 5 4 4 2 7 3" xfId="13472"/>
    <cellStyle name="표준 5 4 4 2 7 4" xfId="17712"/>
    <cellStyle name="표준 5 4 4 2 7 5" xfId="21874"/>
    <cellStyle name="표준 5 4 4 2 7 6" xfId="25972"/>
    <cellStyle name="표준 5 4 4 2 7 7" xfId="34183"/>
    <cellStyle name="표준 5 4 4 2 7 8" xfId="42376"/>
    <cellStyle name="표준 5 4 4 2 8" xfId="7127"/>
    <cellStyle name="표준 5 4 4 2 8 2" xfId="28020"/>
    <cellStyle name="표준 5 4 4 2 8 3" xfId="36231"/>
    <cellStyle name="표준 5 4 4 2 8 4" xfId="44424"/>
    <cellStyle name="표준 5 4 4 2 9" xfId="7312"/>
    <cellStyle name="표준 5 4 4 3" xfId="520"/>
    <cellStyle name="표준 5 4 4 3 10" xfId="19890"/>
    <cellStyle name="표준 5 4 4 3 11" xfId="23988"/>
    <cellStyle name="표준 5 4 4 3 12" xfId="32199"/>
    <cellStyle name="표준 5 4 4 3 13" xfId="40392"/>
    <cellStyle name="표준 5 4 4 3 2" xfId="776"/>
    <cellStyle name="표준 5 4 4 3 2 10" xfId="24244"/>
    <cellStyle name="표준 5 4 4 3 2 11" xfId="32455"/>
    <cellStyle name="표준 5 4 4 3 2 12" xfId="40648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1"/>
    <cellStyle name="표준 5 4 4 3 2 2 2 2 4" xfId="47304"/>
    <cellStyle name="표준 5 4 4 3 2 2 2 3" xfId="18544"/>
    <cellStyle name="표준 5 4 4 3 2 2 2 4" xfId="22706"/>
    <cellStyle name="표준 5 4 4 3 2 2 2 5" xfId="26804"/>
    <cellStyle name="표준 5 4 4 3 2 2 2 6" xfId="35015"/>
    <cellStyle name="표준 5 4 4 3 2 2 2 7" xfId="43208"/>
    <cellStyle name="표준 5 4 4 3 2 2 3" xfId="8144"/>
    <cellStyle name="표준 5 4 4 3 2 2 3 2" xfId="28852"/>
    <cellStyle name="표준 5 4 4 3 2 2 3 3" xfId="37063"/>
    <cellStyle name="표준 5 4 4 3 2 2 3 4" xfId="45256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7"/>
    <cellStyle name="표준 5 4 4 3 2 2 9" xfId="41160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3"/>
    <cellStyle name="표준 5 4 4 3 2 3 2 2 4" xfId="47816"/>
    <cellStyle name="표준 5 4 4 3 2 3 2 3" xfId="19056"/>
    <cellStyle name="표준 5 4 4 3 2 3 2 4" xfId="23218"/>
    <cellStyle name="표준 5 4 4 3 2 3 2 5" xfId="27316"/>
    <cellStyle name="표준 5 4 4 3 2 3 2 6" xfId="35527"/>
    <cellStyle name="표준 5 4 4 3 2 3 2 7" xfId="43720"/>
    <cellStyle name="표준 5 4 4 3 2 3 3" xfId="8656"/>
    <cellStyle name="표준 5 4 4 3 2 3 3 2" xfId="29364"/>
    <cellStyle name="표준 5 4 4 3 2 3 3 3" xfId="37575"/>
    <cellStyle name="표준 5 4 4 3 2 3 3 4" xfId="45768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9"/>
    <cellStyle name="표준 5 4 4 3 2 3 9" xfId="41672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5"/>
    <cellStyle name="표준 5 4 4 3 2 4 2 2 4" xfId="48328"/>
    <cellStyle name="표준 5 4 4 3 2 4 2 3" xfId="19568"/>
    <cellStyle name="표준 5 4 4 3 2 4 2 4" xfId="23730"/>
    <cellStyle name="표준 5 4 4 3 2 4 2 5" xfId="27828"/>
    <cellStyle name="표준 5 4 4 3 2 4 2 6" xfId="36039"/>
    <cellStyle name="표준 5 4 4 3 2 4 2 7" xfId="44232"/>
    <cellStyle name="표준 5 4 4 3 2 4 3" xfId="9168"/>
    <cellStyle name="표준 5 4 4 3 2 4 3 2" xfId="29876"/>
    <cellStyle name="표준 5 4 4 3 2 4 3 3" xfId="38087"/>
    <cellStyle name="표준 5 4 4 3 2 4 3 4" xfId="46280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1"/>
    <cellStyle name="표준 5 4 4 3 2 4 9" xfId="42184"/>
    <cellStyle name="표준 5 4 4 3 2 5" xfId="9680"/>
    <cellStyle name="표준 5 4 4 3 2 5 2" xfId="13792"/>
    <cellStyle name="표준 5 4 4 3 2 5 2 2" xfId="30388"/>
    <cellStyle name="표준 5 4 4 3 2 5 2 3" xfId="38599"/>
    <cellStyle name="표준 5 4 4 3 2 5 2 4" xfId="46792"/>
    <cellStyle name="표준 5 4 4 3 2 5 3" xfId="18032"/>
    <cellStyle name="표준 5 4 4 3 2 5 4" xfId="22194"/>
    <cellStyle name="표준 5 4 4 3 2 5 5" xfId="26292"/>
    <cellStyle name="표준 5 4 4 3 2 5 6" xfId="34503"/>
    <cellStyle name="표준 5 4 4 3 2 5 7" xfId="42696"/>
    <cellStyle name="표준 5 4 4 3 2 6" xfId="7632"/>
    <cellStyle name="표준 5 4 4 3 2 6 2" xfId="28340"/>
    <cellStyle name="표준 5 4 4 3 2 6 3" xfId="36551"/>
    <cellStyle name="표준 5 4 4 3 2 6 4" xfId="44744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5"/>
    <cellStyle name="표준 5 4 4 3 3 2 2 4" xfId="47048"/>
    <cellStyle name="표준 5 4 4 3 3 2 3" xfId="18288"/>
    <cellStyle name="표준 5 4 4 3 3 2 4" xfId="22450"/>
    <cellStyle name="표준 5 4 4 3 3 2 5" xfId="26548"/>
    <cellStyle name="표준 5 4 4 3 3 2 6" xfId="34759"/>
    <cellStyle name="표준 5 4 4 3 3 2 7" xfId="42952"/>
    <cellStyle name="표준 5 4 4 3 3 3" xfId="7888"/>
    <cellStyle name="표준 5 4 4 3 3 3 2" xfId="28596"/>
    <cellStyle name="표준 5 4 4 3 3 3 3" xfId="36807"/>
    <cellStyle name="표준 5 4 4 3 3 3 4" xfId="45000"/>
    <cellStyle name="표준 5 4 4 3 3 4" xfId="12000"/>
    <cellStyle name="표준 5 4 4 3 3 5" xfId="16240"/>
    <cellStyle name="표준 5 4 4 3 3 6" xfId="20402"/>
    <cellStyle name="표준 5 4 4 3 3 7" xfId="24500"/>
    <cellStyle name="표준 5 4 4 3 3 8" xfId="32711"/>
    <cellStyle name="표준 5 4 4 3 3 9" xfId="40904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7"/>
    <cellStyle name="표준 5 4 4 3 4 2 2 4" xfId="47560"/>
    <cellStyle name="표준 5 4 4 3 4 2 3" xfId="18800"/>
    <cellStyle name="표준 5 4 4 3 4 2 4" xfId="22962"/>
    <cellStyle name="표준 5 4 4 3 4 2 5" xfId="27060"/>
    <cellStyle name="표준 5 4 4 3 4 2 6" xfId="35271"/>
    <cellStyle name="표준 5 4 4 3 4 2 7" xfId="43464"/>
    <cellStyle name="표준 5 4 4 3 4 3" xfId="8400"/>
    <cellStyle name="표준 5 4 4 3 4 3 2" xfId="29108"/>
    <cellStyle name="표준 5 4 4 3 4 3 3" xfId="37319"/>
    <cellStyle name="표준 5 4 4 3 4 3 4" xfId="45512"/>
    <cellStyle name="표준 5 4 4 3 4 4" xfId="12512"/>
    <cellStyle name="표준 5 4 4 3 4 5" xfId="16752"/>
    <cellStyle name="표준 5 4 4 3 4 6" xfId="20914"/>
    <cellStyle name="표준 5 4 4 3 4 7" xfId="25012"/>
    <cellStyle name="표준 5 4 4 3 4 8" xfId="33223"/>
    <cellStyle name="표준 5 4 4 3 4 9" xfId="41416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9"/>
    <cellStyle name="표준 5 4 4 3 5 2 2 4" xfId="48072"/>
    <cellStyle name="표준 5 4 4 3 5 2 3" xfId="19312"/>
    <cellStyle name="표준 5 4 4 3 5 2 4" xfId="23474"/>
    <cellStyle name="표준 5 4 4 3 5 2 5" xfId="27572"/>
    <cellStyle name="표준 5 4 4 3 5 2 6" xfId="35783"/>
    <cellStyle name="표준 5 4 4 3 5 2 7" xfId="43976"/>
    <cellStyle name="표준 5 4 4 3 5 3" xfId="8912"/>
    <cellStyle name="표준 5 4 4 3 5 3 2" xfId="29620"/>
    <cellStyle name="표준 5 4 4 3 5 3 3" xfId="37831"/>
    <cellStyle name="표준 5 4 4 3 5 3 4" xfId="46024"/>
    <cellStyle name="표준 5 4 4 3 5 4" xfId="13024"/>
    <cellStyle name="표준 5 4 4 3 5 5" xfId="17264"/>
    <cellStyle name="표준 5 4 4 3 5 6" xfId="21426"/>
    <cellStyle name="표준 5 4 4 3 5 7" xfId="25524"/>
    <cellStyle name="표준 5 4 4 3 5 8" xfId="33735"/>
    <cellStyle name="표준 5 4 4 3 5 9" xfId="41928"/>
    <cellStyle name="표준 5 4 4 3 6" xfId="9424"/>
    <cellStyle name="표준 5 4 4 3 6 2" xfId="13536"/>
    <cellStyle name="표준 5 4 4 3 6 2 2" xfId="30132"/>
    <cellStyle name="표준 5 4 4 3 6 2 3" xfId="38343"/>
    <cellStyle name="표준 5 4 4 3 6 2 4" xfId="46536"/>
    <cellStyle name="표준 5 4 4 3 6 3" xfId="17776"/>
    <cellStyle name="표준 5 4 4 3 6 4" xfId="21938"/>
    <cellStyle name="표준 5 4 4 3 6 5" xfId="26036"/>
    <cellStyle name="표준 5 4 4 3 6 6" xfId="34247"/>
    <cellStyle name="표준 5 4 4 3 6 7" xfId="42440"/>
    <cellStyle name="표준 5 4 4 3 7" xfId="7376"/>
    <cellStyle name="표준 5 4 4 3 7 2" xfId="28084"/>
    <cellStyle name="표준 5 4 4 3 7 3" xfId="36295"/>
    <cellStyle name="표준 5 4 4 3 7 4" xfId="44488"/>
    <cellStyle name="표준 5 4 4 3 8" xfId="11488"/>
    <cellStyle name="표준 5 4 4 3 9" xfId="15728"/>
    <cellStyle name="표준 5 4 4 4" xfId="648"/>
    <cellStyle name="표준 5 4 4 4 10" xfId="24116"/>
    <cellStyle name="표준 5 4 4 4 11" xfId="32327"/>
    <cellStyle name="표준 5 4 4 4 12" xfId="40520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3"/>
    <cellStyle name="표준 5 4 4 4 2 2 2 4" xfId="47176"/>
    <cellStyle name="표준 5 4 4 4 2 2 3" xfId="18416"/>
    <cellStyle name="표준 5 4 4 4 2 2 4" xfId="22578"/>
    <cellStyle name="표준 5 4 4 4 2 2 5" xfId="26676"/>
    <cellStyle name="표준 5 4 4 4 2 2 6" xfId="34887"/>
    <cellStyle name="표준 5 4 4 4 2 2 7" xfId="43080"/>
    <cellStyle name="표준 5 4 4 4 2 3" xfId="8016"/>
    <cellStyle name="표준 5 4 4 4 2 3 2" xfId="28724"/>
    <cellStyle name="표준 5 4 4 4 2 3 3" xfId="36935"/>
    <cellStyle name="표준 5 4 4 4 2 3 4" xfId="45128"/>
    <cellStyle name="표준 5 4 4 4 2 4" xfId="12128"/>
    <cellStyle name="표준 5 4 4 4 2 5" xfId="16368"/>
    <cellStyle name="표준 5 4 4 4 2 6" xfId="20530"/>
    <cellStyle name="표준 5 4 4 4 2 7" xfId="24628"/>
    <cellStyle name="표준 5 4 4 4 2 8" xfId="32839"/>
    <cellStyle name="표준 5 4 4 4 2 9" xfId="41032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5"/>
    <cellStyle name="표준 5 4 4 4 3 2 2 4" xfId="47688"/>
    <cellStyle name="표준 5 4 4 4 3 2 3" xfId="18928"/>
    <cellStyle name="표준 5 4 4 4 3 2 4" xfId="23090"/>
    <cellStyle name="표준 5 4 4 4 3 2 5" xfId="27188"/>
    <cellStyle name="표준 5 4 4 4 3 2 6" xfId="35399"/>
    <cellStyle name="표준 5 4 4 4 3 2 7" xfId="43592"/>
    <cellStyle name="표준 5 4 4 4 3 3" xfId="8528"/>
    <cellStyle name="표준 5 4 4 4 3 3 2" xfId="29236"/>
    <cellStyle name="표준 5 4 4 4 3 3 3" xfId="37447"/>
    <cellStyle name="표준 5 4 4 4 3 3 4" xfId="45640"/>
    <cellStyle name="표준 5 4 4 4 3 4" xfId="12640"/>
    <cellStyle name="표준 5 4 4 4 3 5" xfId="16880"/>
    <cellStyle name="표준 5 4 4 4 3 6" xfId="21042"/>
    <cellStyle name="표준 5 4 4 4 3 7" xfId="25140"/>
    <cellStyle name="표준 5 4 4 4 3 8" xfId="33351"/>
    <cellStyle name="표준 5 4 4 4 3 9" xfId="41544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7"/>
    <cellStyle name="표준 5 4 4 4 4 2 2 4" xfId="48200"/>
    <cellStyle name="표준 5 4 4 4 4 2 3" xfId="19440"/>
    <cellStyle name="표준 5 4 4 4 4 2 4" xfId="23602"/>
    <cellStyle name="표준 5 4 4 4 4 2 5" xfId="27700"/>
    <cellStyle name="표준 5 4 4 4 4 2 6" xfId="35911"/>
    <cellStyle name="표준 5 4 4 4 4 2 7" xfId="44104"/>
    <cellStyle name="표준 5 4 4 4 4 3" xfId="9040"/>
    <cellStyle name="표준 5 4 4 4 4 3 2" xfId="29748"/>
    <cellStyle name="표준 5 4 4 4 4 3 3" xfId="37959"/>
    <cellStyle name="표준 5 4 4 4 4 3 4" xfId="46152"/>
    <cellStyle name="표준 5 4 4 4 4 4" xfId="13152"/>
    <cellStyle name="표준 5 4 4 4 4 5" xfId="17392"/>
    <cellStyle name="표준 5 4 4 4 4 6" xfId="21554"/>
    <cellStyle name="표준 5 4 4 4 4 7" xfId="25652"/>
    <cellStyle name="표준 5 4 4 4 4 8" xfId="33863"/>
    <cellStyle name="표준 5 4 4 4 4 9" xfId="42056"/>
    <cellStyle name="표준 5 4 4 4 5" xfId="9552"/>
    <cellStyle name="표준 5 4 4 4 5 2" xfId="13664"/>
    <cellStyle name="표준 5 4 4 4 5 2 2" xfId="30260"/>
    <cellStyle name="표준 5 4 4 4 5 2 3" xfId="38471"/>
    <cellStyle name="표준 5 4 4 4 5 2 4" xfId="46664"/>
    <cellStyle name="표준 5 4 4 4 5 3" xfId="17904"/>
    <cellStyle name="표준 5 4 4 4 5 4" xfId="22066"/>
    <cellStyle name="표준 5 4 4 4 5 5" xfId="26164"/>
    <cellStyle name="표준 5 4 4 4 5 6" xfId="34375"/>
    <cellStyle name="표준 5 4 4 4 5 7" xfId="42568"/>
    <cellStyle name="표준 5 4 4 4 6" xfId="7504"/>
    <cellStyle name="표준 5 4 4 4 6 2" xfId="28212"/>
    <cellStyle name="표준 5 4 4 4 6 3" xfId="36423"/>
    <cellStyle name="표준 5 4 4 4 6 4" xfId="44616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7"/>
    <cellStyle name="표준 5 4 4 5 2 2 4" xfId="46920"/>
    <cellStyle name="표준 5 4 4 5 2 3" xfId="18160"/>
    <cellStyle name="표준 5 4 4 5 2 4" xfId="22322"/>
    <cellStyle name="표준 5 4 4 5 2 5" xfId="26420"/>
    <cellStyle name="표준 5 4 4 5 2 6" xfId="34631"/>
    <cellStyle name="표준 5 4 4 5 2 7" xfId="42824"/>
    <cellStyle name="표준 5 4 4 5 3" xfId="7760"/>
    <cellStyle name="표준 5 4 4 5 3 2" xfId="28468"/>
    <cellStyle name="표준 5 4 4 5 3 3" xfId="36679"/>
    <cellStyle name="표준 5 4 4 5 3 4" xfId="44872"/>
    <cellStyle name="표준 5 4 4 5 4" xfId="11872"/>
    <cellStyle name="표준 5 4 4 5 5" xfId="16112"/>
    <cellStyle name="표준 5 4 4 5 6" xfId="20274"/>
    <cellStyle name="표준 5 4 4 5 7" xfId="24372"/>
    <cellStyle name="표준 5 4 4 5 8" xfId="32583"/>
    <cellStyle name="표준 5 4 4 5 9" xfId="40776"/>
    <cellStyle name="표준 5 4 4 6" xfId="1416"/>
    <cellStyle name="표준 5 4 4 6 2" xfId="10320"/>
    <cellStyle name="표준 5 4 4 6 2 2" xfId="14432"/>
    <cellStyle name="표준 5 4 4 6 2 2 2" xfId="31028"/>
    <cellStyle name="표준 5 4 4 6 2 2 3" xfId="39239"/>
    <cellStyle name="표준 5 4 4 6 2 2 4" xfId="47432"/>
    <cellStyle name="표준 5 4 4 6 2 3" xfId="18672"/>
    <cellStyle name="표준 5 4 4 6 2 4" xfId="22834"/>
    <cellStyle name="표준 5 4 4 6 2 5" xfId="26932"/>
    <cellStyle name="표준 5 4 4 6 2 6" xfId="35143"/>
    <cellStyle name="표준 5 4 4 6 2 7" xfId="43336"/>
    <cellStyle name="표준 5 4 4 6 3" xfId="8272"/>
    <cellStyle name="표준 5 4 4 6 3 2" xfId="28980"/>
    <cellStyle name="표준 5 4 4 6 3 3" xfId="37191"/>
    <cellStyle name="표준 5 4 4 6 3 4" xfId="45384"/>
    <cellStyle name="표준 5 4 4 6 4" xfId="12384"/>
    <cellStyle name="표준 5 4 4 6 5" xfId="16624"/>
    <cellStyle name="표준 5 4 4 6 6" xfId="20786"/>
    <cellStyle name="표준 5 4 4 6 7" xfId="24884"/>
    <cellStyle name="표준 5 4 4 6 8" xfId="33095"/>
    <cellStyle name="표준 5 4 4 6 9" xfId="41288"/>
    <cellStyle name="표준 5 4 4 7" xfId="1928"/>
    <cellStyle name="표준 5 4 4 7 2" xfId="10832"/>
    <cellStyle name="표준 5 4 4 7 2 2" xfId="14944"/>
    <cellStyle name="표준 5 4 4 7 2 2 2" xfId="31540"/>
    <cellStyle name="표준 5 4 4 7 2 2 3" xfId="39751"/>
    <cellStyle name="표준 5 4 4 7 2 2 4" xfId="47944"/>
    <cellStyle name="표준 5 4 4 7 2 3" xfId="19184"/>
    <cellStyle name="표준 5 4 4 7 2 4" xfId="23346"/>
    <cellStyle name="표준 5 4 4 7 2 5" xfId="27444"/>
    <cellStyle name="표준 5 4 4 7 2 6" xfId="35655"/>
    <cellStyle name="표준 5 4 4 7 2 7" xfId="43848"/>
    <cellStyle name="표준 5 4 4 7 3" xfId="8784"/>
    <cellStyle name="표준 5 4 4 7 3 2" xfId="29492"/>
    <cellStyle name="표준 5 4 4 7 3 3" xfId="37703"/>
    <cellStyle name="표준 5 4 4 7 3 4" xfId="45896"/>
    <cellStyle name="표준 5 4 4 7 4" xfId="12896"/>
    <cellStyle name="표준 5 4 4 7 5" xfId="17136"/>
    <cellStyle name="표준 5 4 4 7 6" xfId="21298"/>
    <cellStyle name="표준 5 4 4 7 7" xfId="25396"/>
    <cellStyle name="표준 5 4 4 7 8" xfId="33607"/>
    <cellStyle name="표준 5 4 4 7 9" xfId="41800"/>
    <cellStyle name="표준 5 4 4 8" xfId="392"/>
    <cellStyle name="표준 5 4 4 8 2" xfId="9296"/>
    <cellStyle name="표준 5 4 4 8 2 2" xfId="30004"/>
    <cellStyle name="표준 5 4 4 8 2 3" xfId="38215"/>
    <cellStyle name="표준 5 4 4 8 2 4" xfId="46408"/>
    <cellStyle name="표준 5 4 4 8 3" xfId="13408"/>
    <cellStyle name="표준 5 4 4 8 4" xfId="17648"/>
    <cellStyle name="표준 5 4 4 8 5" xfId="21810"/>
    <cellStyle name="표준 5 4 4 8 6" xfId="25908"/>
    <cellStyle name="표준 5 4 4 8 7" xfId="34119"/>
    <cellStyle name="표준 5 4 4 8 8" xfId="42312"/>
    <cellStyle name="표준 5 4 4 9" xfId="6995"/>
    <cellStyle name="표준 5 4 4 9 2" xfId="27956"/>
    <cellStyle name="표준 5 4 4 9 3" xfId="36167"/>
    <cellStyle name="표준 5 4 4 9 4" xfId="44360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3"/>
    <cellStyle name="표준 5 4 5 16" xfId="40296"/>
    <cellStyle name="표준 5 4 5 2" xfId="552"/>
    <cellStyle name="표준 5 4 5 2 10" xfId="19922"/>
    <cellStyle name="표준 5 4 5 2 11" xfId="24020"/>
    <cellStyle name="표준 5 4 5 2 12" xfId="32231"/>
    <cellStyle name="표준 5 4 5 2 13" xfId="40424"/>
    <cellStyle name="표준 5 4 5 2 2" xfId="808"/>
    <cellStyle name="표준 5 4 5 2 2 10" xfId="24276"/>
    <cellStyle name="표준 5 4 5 2 2 11" xfId="32487"/>
    <cellStyle name="표준 5 4 5 2 2 12" xfId="40680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3"/>
    <cellStyle name="표준 5 4 5 2 2 2 2 2 4" xfId="47336"/>
    <cellStyle name="표준 5 4 5 2 2 2 2 3" xfId="18576"/>
    <cellStyle name="표준 5 4 5 2 2 2 2 4" xfId="22738"/>
    <cellStyle name="표준 5 4 5 2 2 2 2 5" xfId="26836"/>
    <cellStyle name="표준 5 4 5 2 2 2 2 6" xfId="35047"/>
    <cellStyle name="표준 5 4 5 2 2 2 2 7" xfId="43240"/>
    <cellStyle name="표준 5 4 5 2 2 2 3" xfId="8176"/>
    <cellStyle name="표준 5 4 5 2 2 2 3 2" xfId="28884"/>
    <cellStyle name="표준 5 4 5 2 2 2 3 3" xfId="37095"/>
    <cellStyle name="표준 5 4 5 2 2 2 3 4" xfId="45288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9"/>
    <cellStyle name="표준 5 4 5 2 2 2 9" xfId="41192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5"/>
    <cellStyle name="표준 5 4 5 2 2 3 2 2 4" xfId="47848"/>
    <cellStyle name="표준 5 4 5 2 2 3 2 3" xfId="19088"/>
    <cellStyle name="표준 5 4 5 2 2 3 2 4" xfId="23250"/>
    <cellStyle name="표준 5 4 5 2 2 3 2 5" xfId="27348"/>
    <cellStyle name="표준 5 4 5 2 2 3 2 6" xfId="35559"/>
    <cellStyle name="표준 5 4 5 2 2 3 2 7" xfId="43752"/>
    <cellStyle name="표준 5 4 5 2 2 3 3" xfId="8688"/>
    <cellStyle name="표준 5 4 5 2 2 3 3 2" xfId="29396"/>
    <cellStyle name="표준 5 4 5 2 2 3 3 3" xfId="37607"/>
    <cellStyle name="표준 5 4 5 2 2 3 3 4" xfId="45800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1"/>
    <cellStyle name="표준 5 4 5 2 2 3 9" xfId="41704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7"/>
    <cellStyle name="표준 5 4 5 2 2 4 2 2 4" xfId="48360"/>
    <cellStyle name="표준 5 4 5 2 2 4 2 3" xfId="19600"/>
    <cellStyle name="표준 5 4 5 2 2 4 2 4" xfId="23762"/>
    <cellStyle name="표준 5 4 5 2 2 4 2 5" xfId="27860"/>
    <cellStyle name="표준 5 4 5 2 2 4 2 6" xfId="36071"/>
    <cellStyle name="표준 5 4 5 2 2 4 2 7" xfId="44264"/>
    <cellStyle name="표준 5 4 5 2 2 4 3" xfId="9200"/>
    <cellStyle name="표준 5 4 5 2 2 4 3 2" xfId="29908"/>
    <cellStyle name="표준 5 4 5 2 2 4 3 3" xfId="38119"/>
    <cellStyle name="표준 5 4 5 2 2 4 3 4" xfId="46312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3"/>
    <cellStyle name="표준 5 4 5 2 2 4 9" xfId="42216"/>
    <cellStyle name="표준 5 4 5 2 2 5" xfId="9712"/>
    <cellStyle name="표준 5 4 5 2 2 5 2" xfId="13824"/>
    <cellStyle name="표준 5 4 5 2 2 5 2 2" xfId="30420"/>
    <cellStyle name="표준 5 4 5 2 2 5 2 3" xfId="38631"/>
    <cellStyle name="표준 5 4 5 2 2 5 2 4" xfId="46824"/>
    <cellStyle name="표준 5 4 5 2 2 5 3" xfId="18064"/>
    <cellStyle name="표준 5 4 5 2 2 5 4" xfId="22226"/>
    <cellStyle name="표준 5 4 5 2 2 5 5" xfId="26324"/>
    <cellStyle name="표준 5 4 5 2 2 5 6" xfId="34535"/>
    <cellStyle name="표준 5 4 5 2 2 5 7" xfId="42728"/>
    <cellStyle name="표준 5 4 5 2 2 6" xfId="7664"/>
    <cellStyle name="표준 5 4 5 2 2 6 2" xfId="28372"/>
    <cellStyle name="표준 5 4 5 2 2 6 3" xfId="36583"/>
    <cellStyle name="표준 5 4 5 2 2 6 4" xfId="44776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7"/>
    <cellStyle name="표준 5 4 5 2 3 2 2 4" xfId="47080"/>
    <cellStyle name="표준 5 4 5 2 3 2 3" xfId="18320"/>
    <cellStyle name="표준 5 4 5 2 3 2 4" xfId="22482"/>
    <cellStyle name="표준 5 4 5 2 3 2 5" xfId="26580"/>
    <cellStyle name="표준 5 4 5 2 3 2 6" xfId="34791"/>
    <cellStyle name="표준 5 4 5 2 3 2 7" xfId="42984"/>
    <cellStyle name="표준 5 4 5 2 3 3" xfId="7920"/>
    <cellStyle name="표준 5 4 5 2 3 3 2" xfId="28628"/>
    <cellStyle name="표준 5 4 5 2 3 3 3" xfId="36839"/>
    <cellStyle name="표준 5 4 5 2 3 3 4" xfId="45032"/>
    <cellStyle name="표준 5 4 5 2 3 4" xfId="12032"/>
    <cellStyle name="표준 5 4 5 2 3 5" xfId="16272"/>
    <cellStyle name="표준 5 4 5 2 3 6" xfId="20434"/>
    <cellStyle name="표준 5 4 5 2 3 7" xfId="24532"/>
    <cellStyle name="표준 5 4 5 2 3 8" xfId="32743"/>
    <cellStyle name="표준 5 4 5 2 3 9" xfId="40936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9"/>
    <cellStyle name="표준 5 4 5 2 4 2 2 4" xfId="47592"/>
    <cellStyle name="표준 5 4 5 2 4 2 3" xfId="18832"/>
    <cellStyle name="표준 5 4 5 2 4 2 4" xfId="22994"/>
    <cellStyle name="표준 5 4 5 2 4 2 5" xfId="27092"/>
    <cellStyle name="표준 5 4 5 2 4 2 6" xfId="35303"/>
    <cellStyle name="표준 5 4 5 2 4 2 7" xfId="43496"/>
    <cellStyle name="표준 5 4 5 2 4 3" xfId="8432"/>
    <cellStyle name="표준 5 4 5 2 4 3 2" xfId="29140"/>
    <cellStyle name="표준 5 4 5 2 4 3 3" xfId="37351"/>
    <cellStyle name="표준 5 4 5 2 4 3 4" xfId="45544"/>
    <cellStyle name="표준 5 4 5 2 4 4" xfId="12544"/>
    <cellStyle name="표준 5 4 5 2 4 5" xfId="16784"/>
    <cellStyle name="표준 5 4 5 2 4 6" xfId="20946"/>
    <cellStyle name="표준 5 4 5 2 4 7" xfId="25044"/>
    <cellStyle name="표준 5 4 5 2 4 8" xfId="33255"/>
    <cellStyle name="표준 5 4 5 2 4 9" xfId="41448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1"/>
    <cellStyle name="표준 5 4 5 2 5 2 2 4" xfId="48104"/>
    <cellStyle name="표준 5 4 5 2 5 2 3" xfId="19344"/>
    <cellStyle name="표준 5 4 5 2 5 2 4" xfId="23506"/>
    <cellStyle name="표준 5 4 5 2 5 2 5" xfId="27604"/>
    <cellStyle name="표준 5 4 5 2 5 2 6" xfId="35815"/>
    <cellStyle name="표준 5 4 5 2 5 2 7" xfId="44008"/>
    <cellStyle name="표준 5 4 5 2 5 3" xfId="8944"/>
    <cellStyle name="표준 5 4 5 2 5 3 2" xfId="29652"/>
    <cellStyle name="표준 5 4 5 2 5 3 3" xfId="37863"/>
    <cellStyle name="표준 5 4 5 2 5 3 4" xfId="46056"/>
    <cellStyle name="표준 5 4 5 2 5 4" xfId="13056"/>
    <cellStyle name="표준 5 4 5 2 5 5" xfId="17296"/>
    <cellStyle name="표준 5 4 5 2 5 6" xfId="21458"/>
    <cellStyle name="표준 5 4 5 2 5 7" xfId="25556"/>
    <cellStyle name="표준 5 4 5 2 5 8" xfId="33767"/>
    <cellStyle name="표준 5 4 5 2 5 9" xfId="41960"/>
    <cellStyle name="표준 5 4 5 2 6" xfId="9456"/>
    <cellStyle name="표준 5 4 5 2 6 2" xfId="13568"/>
    <cellStyle name="표준 5 4 5 2 6 2 2" xfId="30164"/>
    <cellStyle name="표준 5 4 5 2 6 2 3" xfId="38375"/>
    <cellStyle name="표준 5 4 5 2 6 2 4" xfId="46568"/>
    <cellStyle name="표준 5 4 5 2 6 3" xfId="17808"/>
    <cellStyle name="표준 5 4 5 2 6 4" xfId="21970"/>
    <cellStyle name="표준 5 4 5 2 6 5" xfId="26068"/>
    <cellStyle name="표준 5 4 5 2 6 6" xfId="34279"/>
    <cellStyle name="표준 5 4 5 2 6 7" xfId="42472"/>
    <cellStyle name="표준 5 4 5 2 7" xfId="7408"/>
    <cellStyle name="표준 5 4 5 2 7 2" xfId="28116"/>
    <cellStyle name="표준 5 4 5 2 7 3" xfId="36327"/>
    <cellStyle name="표준 5 4 5 2 7 4" xfId="44520"/>
    <cellStyle name="표준 5 4 5 2 8" xfId="11520"/>
    <cellStyle name="표준 5 4 5 2 9" xfId="15760"/>
    <cellStyle name="표준 5 4 5 3" xfId="680"/>
    <cellStyle name="표준 5 4 5 3 10" xfId="24148"/>
    <cellStyle name="표준 5 4 5 3 11" xfId="32359"/>
    <cellStyle name="표준 5 4 5 3 12" xfId="40552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5"/>
    <cellStyle name="표준 5 4 5 3 2 2 2 4" xfId="47208"/>
    <cellStyle name="표준 5 4 5 3 2 2 3" xfId="18448"/>
    <cellStyle name="표준 5 4 5 3 2 2 4" xfId="22610"/>
    <cellStyle name="표준 5 4 5 3 2 2 5" xfId="26708"/>
    <cellStyle name="표준 5 4 5 3 2 2 6" xfId="34919"/>
    <cellStyle name="표준 5 4 5 3 2 2 7" xfId="43112"/>
    <cellStyle name="표준 5 4 5 3 2 3" xfId="8048"/>
    <cellStyle name="표준 5 4 5 3 2 3 2" xfId="28756"/>
    <cellStyle name="표준 5 4 5 3 2 3 3" xfId="36967"/>
    <cellStyle name="표준 5 4 5 3 2 3 4" xfId="45160"/>
    <cellStyle name="표준 5 4 5 3 2 4" xfId="12160"/>
    <cellStyle name="표준 5 4 5 3 2 5" xfId="16400"/>
    <cellStyle name="표준 5 4 5 3 2 6" xfId="20562"/>
    <cellStyle name="표준 5 4 5 3 2 7" xfId="24660"/>
    <cellStyle name="표준 5 4 5 3 2 8" xfId="32871"/>
    <cellStyle name="표준 5 4 5 3 2 9" xfId="41064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7"/>
    <cellStyle name="표준 5 4 5 3 3 2 2 4" xfId="47720"/>
    <cellStyle name="표준 5 4 5 3 3 2 3" xfId="18960"/>
    <cellStyle name="표준 5 4 5 3 3 2 4" xfId="23122"/>
    <cellStyle name="표준 5 4 5 3 3 2 5" xfId="27220"/>
    <cellStyle name="표준 5 4 5 3 3 2 6" xfId="35431"/>
    <cellStyle name="표준 5 4 5 3 3 2 7" xfId="43624"/>
    <cellStyle name="표준 5 4 5 3 3 3" xfId="8560"/>
    <cellStyle name="표준 5 4 5 3 3 3 2" xfId="29268"/>
    <cellStyle name="표준 5 4 5 3 3 3 3" xfId="37479"/>
    <cellStyle name="표준 5 4 5 3 3 3 4" xfId="45672"/>
    <cellStyle name="표준 5 4 5 3 3 4" xfId="12672"/>
    <cellStyle name="표준 5 4 5 3 3 5" xfId="16912"/>
    <cellStyle name="표준 5 4 5 3 3 6" xfId="21074"/>
    <cellStyle name="표준 5 4 5 3 3 7" xfId="25172"/>
    <cellStyle name="표준 5 4 5 3 3 8" xfId="33383"/>
    <cellStyle name="표준 5 4 5 3 3 9" xfId="41576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9"/>
    <cellStyle name="표준 5 4 5 3 4 2 2 4" xfId="48232"/>
    <cellStyle name="표준 5 4 5 3 4 2 3" xfId="19472"/>
    <cellStyle name="표준 5 4 5 3 4 2 4" xfId="23634"/>
    <cellStyle name="표준 5 4 5 3 4 2 5" xfId="27732"/>
    <cellStyle name="표준 5 4 5 3 4 2 6" xfId="35943"/>
    <cellStyle name="표준 5 4 5 3 4 2 7" xfId="44136"/>
    <cellStyle name="표준 5 4 5 3 4 3" xfId="9072"/>
    <cellStyle name="표준 5 4 5 3 4 3 2" xfId="29780"/>
    <cellStyle name="표준 5 4 5 3 4 3 3" xfId="37991"/>
    <cellStyle name="표준 5 4 5 3 4 3 4" xfId="46184"/>
    <cellStyle name="표준 5 4 5 3 4 4" xfId="13184"/>
    <cellStyle name="표준 5 4 5 3 4 5" xfId="17424"/>
    <cellStyle name="표준 5 4 5 3 4 6" xfId="21586"/>
    <cellStyle name="표준 5 4 5 3 4 7" xfId="25684"/>
    <cellStyle name="표준 5 4 5 3 4 8" xfId="33895"/>
    <cellStyle name="표준 5 4 5 3 4 9" xfId="42088"/>
    <cellStyle name="표준 5 4 5 3 5" xfId="9584"/>
    <cellStyle name="표준 5 4 5 3 5 2" xfId="13696"/>
    <cellStyle name="표준 5 4 5 3 5 2 2" xfId="30292"/>
    <cellStyle name="표준 5 4 5 3 5 2 3" xfId="38503"/>
    <cellStyle name="표준 5 4 5 3 5 2 4" xfId="46696"/>
    <cellStyle name="표준 5 4 5 3 5 3" xfId="17936"/>
    <cellStyle name="표준 5 4 5 3 5 4" xfId="22098"/>
    <cellStyle name="표준 5 4 5 3 5 5" xfId="26196"/>
    <cellStyle name="표준 5 4 5 3 5 6" xfId="34407"/>
    <cellStyle name="표준 5 4 5 3 5 7" xfId="42600"/>
    <cellStyle name="표준 5 4 5 3 6" xfId="7536"/>
    <cellStyle name="표준 5 4 5 3 6 2" xfId="28244"/>
    <cellStyle name="표준 5 4 5 3 6 3" xfId="36455"/>
    <cellStyle name="표준 5 4 5 3 6 4" xfId="44648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9"/>
    <cellStyle name="표준 5 4 5 4 2 2 4" xfId="46952"/>
    <cellStyle name="표준 5 4 5 4 2 3" xfId="18192"/>
    <cellStyle name="표준 5 4 5 4 2 4" xfId="22354"/>
    <cellStyle name="표준 5 4 5 4 2 5" xfId="26452"/>
    <cellStyle name="표준 5 4 5 4 2 6" xfId="34663"/>
    <cellStyle name="표준 5 4 5 4 2 7" xfId="42856"/>
    <cellStyle name="표준 5 4 5 4 3" xfId="7792"/>
    <cellStyle name="표준 5 4 5 4 3 2" xfId="28500"/>
    <cellStyle name="표준 5 4 5 4 3 3" xfId="36711"/>
    <cellStyle name="표준 5 4 5 4 3 4" xfId="44904"/>
    <cellStyle name="표준 5 4 5 4 4" xfId="11904"/>
    <cellStyle name="표준 5 4 5 4 5" xfId="16144"/>
    <cellStyle name="표준 5 4 5 4 6" xfId="20306"/>
    <cellStyle name="표준 5 4 5 4 7" xfId="24404"/>
    <cellStyle name="표준 5 4 5 4 8" xfId="32615"/>
    <cellStyle name="표준 5 4 5 4 9" xfId="40808"/>
    <cellStyle name="표준 5 4 5 5" xfId="1448"/>
    <cellStyle name="표준 5 4 5 5 2" xfId="10352"/>
    <cellStyle name="표준 5 4 5 5 2 2" xfId="14464"/>
    <cellStyle name="표준 5 4 5 5 2 2 2" xfId="31060"/>
    <cellStyle name="표준 5 4 5 5 2 2 3" xfId="39271"/>
    <cellStyle name="표준 5 4 5 5 2 2 4" xfId="47464"/>
    <cellStyle name="표준 5 4 5 5 2 3" xfId="18704"/>
    <cellStyle name="표준 5 4 5 5 2 4" xfId="22866"/>
    <cellStyle name="표준 5 4 5 5 2 5" xfId="26964"/>
    <cellStyle name="표준 5 4 5 5 2 6" xfId="35175"/>
    <cellStyle name="표준 5 4 5 5 2 7" xfId="43368"/>
    <cellStyle name="표준 5 4 5 5 3" xfId="8304"/>
    <cellStyle name="표준 5 4 5 5 3 2" xfId="29012"/>
    <cellStyle name="표준 5 4 5 5 3 3" xfId="37223"/>
    <cellStyle name="표준 5 4 5 5 3 4" xfId="45416"/>
    <cellStyle name="표준 5 4 5 5 4" xfId="12416"/>
    <cellStyle name="표준 5 4 5 5 5" xfId="16656"/>
    <cellStyle name="표준 5 4 5 5 6" xfId="20818"/>
    <cellStyle name="표준 5 4 5 5 7" xfId="24916"/>
    <cellStyle name="표준 5 4 5 5 8" xfId="33127"/>
    <cellStyle name="표준 5 4 5 5 9" xfId="41320"/>
    <cellStyle name="표준 5 4 5 6" xfId="1960"/>
    <cellStyle name="표준 5 4 5 6 2" xfId="10864"/>
    <cellStyle name="표준 5 4 5 6 2 2" xfId="14976"/>
    <cellStyle name="표준 5 4 5 6 2 2 2" xfId="31572"/>
    <cellStyle name="표준 5 4 5 6 2 2 3" xfId="39783"/>
    <cellStyle name="표준 5 4 5 6 2 2 4" xfId="47976"/>
    <cellStyle name="표준 5 4 5 6 2 3" xfId="19216"/>
    <cellStyle name="표준 5 4 5 6 2 4" xfId="23378"/>
    <cellStyle name="표준 5 4 5 6 2 5" xfId="27476"/>
    <cellStyle name="표준 5 4 5 6 2 6" xfId="35687"/>
    <cellStyle name="표준 5 4 5 6 2 7" xfId="43880"/>
    <cellStyle name="표준 5 4 5 6 3" xfId="8816"/>
    <cellStyle name="표준 5 4 5 6 3 2" xfId="29524"/>
    <cellStyle name="표준 5 4 5 6 3 3" xfId="37735"/>
    <cellStyle name="표준 5 4 5 6 3 4" xfId="45928"/>
    <cellStyle name="표준 5 4 5 6 4" xfId="12928"/>
    <cellStyle name="표준 5 4 5 6 5" xfId="17168"/>
    <cellStyle name="표준 5 4 5 6 6" xfId="21330"/>
    <cellStyle name="표준 5 4 5 6 7" xfId="25428"/>
    <cellStyle name="표준 5 4 5 6 8" xfId="33639"/>
    <cellStyle name="표준 5 4 5 6 9" xfId="41832"/>
    <cellStyle name="표준 5 4 5 7" xfId="7021"/>
    <cellStyle name="표준 5 4 5 7 2" xfId="9328"/>
    <cellStyle name="표준 5 4 5 7 2 2" xfId="30036"/>
    <cellStyle name="표준 5 4 5 7 2 3" xfId="38247"/>
    <cellStyle name="표준 5 4 5 7 2 4" xfId="46440"/>
    <cellStyle name="표준 5 4 5 7 3" xfId="13440"/>
    <cellStyle name="표준 5 4 5 7 4" xfId="17680"/>
    <cellStyle name="표준 5 4 5 7 5" xfId="21842"/>
    <cellStyle name="표준 5 4 5 7 6" xfId="25940"/>
    <cellStyle name="표준 5 4 5 7 7" xfId="34151"/>
    <cellStyle name="표준 5 4 5 7 8" xfId="42344"/>
    <cellStyle name="표준 5 4 5 8" xfId="7159"/>
    <cellStyle name="표준 5 4 5 8 2" xfId="27988"/>
    <cellStyle name="표준 5 4 5 8 3" xfId="36199"/>
    <cellStyle name="표준 5 4 5 8 4" xfId="44392"/>
    <cellStyle name="표준 5 4 5 9" xfId="7280"/>
    <cellStyle name="표준 5 4 6" xfId="488"/>
    <cellStyle name="표준 5 4 6 10" xfId="19858"/>
    <cellStyle name="표준 5 4 6 11" xfId="23956"/>
    <cellStyle name="표준 5 4 6 12" xfId="32167"/>
    <cellStyle name="표준 5 4 6 13" xfId="40360"/>
    <cellStyle name="표준 5 4 6 2" xfId="744"/>
    <cellStyle name="표준 5 4 6 2 10" xfId="24212"/>
    <cellStyle name="표준 5 4 6 2 11" xfId="32423"/>
    <cellStyle name="표준 5 4 6 2 12" xfId="40616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9"/>
    <cellStyle name="표준 5 4 6 2 2 2 2 4" xfId="47272"/>
    <cellStyle name="표준 5 4 6 2 2 2 3" xfId="18512"/>
    <cellStyle name="표준 5 4 6 2 2 2 4" xfId="22674"/>
    <cellStyle name="표준 5 4 6 2 2 2 5" xfId="26772"/>
    <cellStyle name="표준 5 4 6 2 2 2 6" xfId="34983"/>
    <cellStyle name="표준 5 4 6 2 2 2 7" xfId="43176"/>
    <cellStyle name="표준 5 4 6 2 2 3" xfId="8112"/>
    <cellStyle name="표준 5 4 6 2 2 3 2" xfId="28820"/>
    <cellStyle name="표준 5 4 6 2 2 3 3" xfId="37031"/>
    <cellStyle name="표준 5 4 6 2 2 3 4" xfId="45224"/>
    <cellStyle name="표준 5 4 6 2 2 4" xfId="12224"/>
    <cellStyle name="표준 5 4 6 2 2 5" xfId="16464"/>
    <cellStyle name="표준 5 4 6 2 2 6" xfId="20626"/>
    <cellStyle name="표준 5 4 6 2 2 7" xfId="24724"/>
    <cellStyle name="표준 5 4 6 2 2 8" xfId="32935"/>
    <cellStyle name="표준 5 4 6 2 2 9" xfId="41128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1"/>
    <cellStyle name="표준 5 4 6 2 3 2 2 4" xfId="47784"/>
    <cellStyle name="표준 5 4 6 2 3 2 3" xfId="19024"/>
    <cellStyle name="표준 5 4 6 2 3 2 4" xfId="23186"/>
    <cellStyle name="표준 5 4 6 2 3 2 5" xfId="27284"/>
    <cellStyle name="표준 5 4 6 2 3 2 6" xfId="35495"/>
    <cellStyle name="표준 5 4 6 2 3 2 7" xfId="43688"/>
    <cellStyle name="표준 5 4 6 2 3 3" xfId="8624"/>
    <cellStyle name="표준 5 4 6 2 3 3 2" xfId="29332"/>
    <cellStyle name="표준 5 4 6 2 3 3 3" xfId="37543"/>
    <cellStyle name="표준 5 4 6 2 3 3 4" xfId="45736"/>
    <cellStyle name="표준 5 4 6 2 3 4" xfId="12736"/>
    <cellStyle name="표준 5 4 6 2 3 5" xfId="16976"/>
    <cellStyle name="표준 5 4 6 2 3 6" xfId="21138"/>
    <cellStyle name="표준 5 4 6 2 3 7" xfId="25236"/>
    <cellStyle name="표준 5 4 6 2 3 8" xfId="33447"/>
    <cellStyle name="표준 5 4 6 2 3 9" xfId="41640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3"/>
    <cellStyle name="표준 5 4 6 2 4 2 2 4" xfId="48296"/>
    <cellStyle name="표준 5 4 6 2 4 2 3" xfId="19536"/>
    <cellStyle name="표준 5 4 6 2 4 2 4" xfId="23698"/>
    <cellStyle name="표준 5 4 6 2 4 2 5" xfId="27796"/>
    <cellStyle name="표준 5 4 6 2 4 2 6" xfId="36007"/>
    <cellStyle name="표준 5 4 6 2 4 2 7" xfId="44200"/>
    <cellStyle name="표준 5 4 6 2 4 3" xfId="9136"/>
    <cellStyle name="표준 5 4 6 2 4 3 2" xfId="29844"/>
    <cellStyle name="표준 5 4 6 2 4 3 3" xfId="38055"/>
    <cellStyle name="표준 5 4 6 2 4 3 4" xfId="46248"/>
    <cellStyle name="표준 5 4 6 2 4 4" xfId="13248"/>
    <cellStyle name="표준 5 4 6 2 4 5" xfId="17488"/>
    <cellStyle name="표준 5 4 6 2 4 6" xfId="21650"/>
    <cellStyle name="표준 5 4 6 2 4 7" xfId="25748"/>
    <cellStyle name="표준 5 4 6 2 4 8" xfId="33959"/>
    <cellStyle name="표준 5 4 6 2 4 9" xfId="42152"/>
    <cellStyle name="표준 5 4 6 2 5" xfId="9648"/>
    <cellStyle name="표준 5 4 6 2 5 2" xfId="13760"/>
    <cellStyle name="표준 5 4 6 2 5 2 2" xfId="30356"/>
    <cellStyle name="표준 5 4 6 2 5 2 3" xfId="38567"/>
    <cellStyle name="표준 5 4 6 2 5 2 4" xfId="46760"/>
    <cellStyle name="표준 5 4 6 2 5 3" xfId="18000"/>
    <cellStyle name="표준 5 4 6 2 5 4" xfId="22162"/>
    <cellStyle name="표준 5 4 6 2 5 5" xfId="26260"/>
    <cellStyle name="표준 5 4 6 2 5 6" xfId="34471"/>
    <cellStyle name="표준 5 4 6 2 5 7" xfId="42664"/>
    <cellStyle name="표준 5 4 6 2 6" xfId="7600"/>
    <cellStyle name="표준 5 4 6 2 6 2" xfId="28308"/>
    <cellStyle name="표준 5 4 6 2 6 3" xfId="36519"/>
    <cellStyle name="표준 5 4 6 2 6 4" xfId="44712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3"/>
    <cellStyle name="표준 5 4 6 3 2 2 4" xfId="47016"/>
    <cellStyle name="표준 5 4 6 3 2 3" xfId="18256"/>
    <cellStyle name="표준 5 4 6 3 2 4" xfId="22418"/>
    <cellStyle name="표준 5 4 6 3 2 5" xfId="26516"/>
    <cellStyle name="표준 5 4 6 3 2 6" xfId="34727"/>
    <cellStyle name="표준 5 4 6 3 2 7" xfId="42920"/>
    <cellStyle name="표준 5 4 6 3 3" xfId="7856"/>
    <cellStyle name="표준 5 4 6 3 3 2" xfId="28564"/>
    <cellStyle name="표준 5 4 6 3 3 3" xfId="36775"/>
    <cellStyle name="표준 5 4 6 3 3 4" xfId="44968"/>
    <cellStyle name="표준 5 4 6 3 4" xfId="11968"/>
    <cellStyle name="표준 5 4 6 3 5" xfId="16208"/>
    <cellStyle name="표준 5 4 6 3 6" xfId="20370"/>
    <cellStyle name="표준 5 4 6 3 7" xfId="24468"/>
    <cellStyle name="표준 5 4 6 3 8" xfId="32679"/>
    <cellStyle name="표준 5 4 6 3 9" xfId="40872"/>
    <cellStyle name="표준 5 4 6 4" xfId="1512"/>
    <cellStyle name="표준 5 4 6 4 2" xfId="10416"/>
    <cellStyle name="표준 5 4 6 4 2 2" xfId="14528"/>
    <cellStyle name="표준 5 4 6 4 2 2 2" xfId="31124"/>
    <cellStyle name="표준 5 4 6 4 2 2 3" xfId="39335"/>
    <cellStyle name="표준 5 4 6 4 2 2 4" xfId="47528"/>
    <cellStyle name="표준 5 4 6 4 2 3" xfId="18768"/>
    <cellStyle name="표준 5 4 6 4 2 4" xfId="22930"/>
    <cellStyle name="표준 5 4 6 4 2 5" xfId="27028"/>
    <cellStyle name="표준 5 4 6 4 2 6" xfId="35239"/>
    <cellStyle name="표준 5 4 6 4 2 7" xfId="43432"/>
    <cellStyle name="표준 5 4 6 4 3" xfId="8368"/>
    <cellStyle name="표준 5 4 6 4 3 2" xfId="29076"/>
    <cellStyle name="표준 5 4 6 4 3 3" xfId="37287"/>
    <cellStyle name="표준 5 4 6 4 3 4" xfId="45480"/>
    <cellStyle name="표준 5 4 6 4 4" xfId="12480"/>
    <cellStyle name="표준 5 4 6 4 5" xfId="16720"/>
    <cellStyle name="표준 5 4 6 4 6" xfId="20882"/>
    <cellStyle name="표준 5 4 6 4 7" xfId="24980"/>
    <cellStyle name="표준 5 4 6 4 8" xfId="33191"/>
    <cellStyle name="표준 5 4 6 4 9" xfId="41384"/>
    <cellStyle name="표준 5 4 6 5" xfId="2024"/>
    <cellStyle name="표준 5 4 6 5 2" xfId="10928"/>
    <cellStyle name="표준 5 4 6 5 2 2" xfId="15040"/>
    <cellStyle name="표준 5 4 6 5 2 2 2" xfId="31636"/>
    <cellStyle name="표준 5 4 6 5 2 2 3" xfId="39847"/>
    <cellStyle name="표준 5 4 6 5 2 2 4" xfId="48040"/>
    <cellStyle name="표준 5 4 6 5 2 3" xfId="19280"/>
    <cellStyle name="표준 5 4 6 5 2 4" xfId="23442"/>
    <cellStyle name="표준 5 4 6 5 2 5" xfId="27540"/>
    <cellStyle name="표준 5 4 6 5 2 6" xfId="35751"/>
    <cellStyle name="표준 5 4 6 5 2 7" xfId="43944"/>
    <cellStyle name="표준 5 4 6 5 3" xfId="8880"/>
    <cellStyle name="표준 5 4 6 5 3 2" xfId="29588"/>
    <cellStyle name="표준 5 4 6 5 3 3" xfId="37799"/>
    <cellStyle name="표준 5 4 6 5 3 4" xfId="45992"/>
    <cellStyle name="표준 5 4 6 5 4" xfId="12992"/>
    <cellStyle name="표준 5 4 6 5 5" xfId="17232"/>
    <cellStyle name="표준 5 4 6 5 6" xfId="21394"/>
    <cellStyle name="표준 5 4 6 5 7" xfId="25492"/>
    <cellStyle name="표준 5 4 6 5 8" xfId="33703"/>
    <cellStyle name="표준 5 4 6 5 9" xfId="41896"/>
    <cellStyle name="표준 5 4 6 6" xfId="9392"/>
    <cellStyle name="표준 5 4 6 6 2" xfId="13504"/>
    <cellStyle name="표준 5 4 6 6 2 2" xfId="30100"/>
    <cellStyle name="표준 5 4 6 6 2 3" xfId="38311"/>
    <cellStyle name="표준 5 4 6 6 2 4" xfId="46504"/>
    <cellStyle name="표준 5 4 6 6 3" xfId="17744"/>
    <cellStyle name="표준 5 4 6 6 4" xfId="21906"/>
    <cellStyle name="표준 5 4 6 6 5" xfId="26004"/>
    <cellStyle name="표준 5 4 6 6 6" xfId="34215"/>
    <cellStyle name="표준 5 4 6 6 7" xfId="42408"/>
    <cellStyle name="표준 5 4 6 7" xfId="7344"/>
    <cellStyle name="표준 5 4 6 7 2" xfId="28052"/>
    <cellStyle name="표준 5 4 6 7 3" xfId="36263"/>
    <cellStyle name="표준 5 4 6 7 4" xfId="44456"/>
    <cellStyle name="표준 5 4 6 8" xfId="11456"/>
    <cellStyle name="표준 5 4 6 9" xfId="15696"/>
    <cellStyle name="표준 5 4 7" xfId="616"/>
    <cellStyle name="표준 5 4 7 10" xfId="24084"/>
    <cellStyle name="표준 5 4 7 11" xfId="32295"/>
    <cellStyle name="표준 5 4 7 12" xfId="40488"/>
    <cellStyle name="표준 5 4 7 2" xfId="1128"/>
    <cellStyle name="표준 5 4 7 2 2" xfId="10032"/>
    <cellStyle name="표준 5 4 7 2 2 2" xfId="14144"/>
    <cellStyle name="표준 5 4 7 2 2 2 2" xfId="30740"/>
    <cellStyle name="표준 5 4 7 2 2 2 3" xfId="38951"/>
    <cellStyle name="표준 5 4 7 2 2 2 4" xfId="47144"/>
    <cellStyle name="표준 5 4 7 2 2 3" xfId="18384"/>
    <cellStyle name="표준 5 4 7 2 2 4" xfId="22546"/>
    <cellStyle name="표준 5 4 7 2 2 5" xfId="26644"/>
    <cellStyle name="표준 5 4 7 2 2 6" xfId="34855"/>
    <cellStyle name="표준 5 4 7 2 2 7" xfId="43048"/>
    <cellStyle name="표준 5 4 7 2 3" xfId="7984"/>
    <cellStyle name="표준 5 4 7 2 3 2" xfId="28692"/>
    <cellStyle name="표준 5 4 7 2 3 3" xfId="36903"/>
    <cellStyle name="표준 5 4 7 2 3 4" xfId="45096"/>
    <cellStyle name="표준 5 4 7 2 4" xfId="12096"/>
    <cellStyle name="표준 5 4 7 2 5" xfId="16336"/>
    <cellStyle name="표준 5 4 7 2 6" xfId="20498"/>
    <cellStyle name="표준 5 4 7 2 7" xfId="24596"/>
    <cellStyle name="표준 5 4 7 2 8" xfId="32807"/>
    <cellStyle name="표준 5 4 7 2 9" xfId="41000"/>
    <cellStyle name="표준 5 4 7 3" xfId="1640"/>
    <cellStyle name="표준 5 4 7 3 2" xfId="10544"/>
    <cellStyle name="표준 5 4 7 3 2 2" xfId="14656"/>
    <cellStyle name="표준 5 4 7 3 2 2 2" xfId="31252"/>
    <cellStyle name="표준 5 4 7 3 2 2 3" xfId="39463"/>
    <cellStyle name="표준 5 4 7 3 2 2 4" xfId="47656"/>
    <cellStyle name="표준 5 4 7 3 2 3" xfId="18896"/>
    <cellStyle name="표준 5 4 7 3 2 4" xfId="23058"/>
    <cellStyle name="표준 5 4 7 3 2 5" xfId="27156"/>
    <cellStyle name="표준 5 4 7 3 2 6" xfId="35367"/>
    <cellStyle name="표준 5 4 7 3 2 7" xfId="43560"/>
    <cellStyle name="표준 5 4 7 3 3" xfId="8496"/>
    <cellStyle name="표준 5 4 7 3 3 2" xfId="29204"/>
    <cellStyle name="표준 5 4 7 3 3 3" xfId="37415"/>
    <cellStyle name="표준 5 4 7 3 3 4" xfId="45608"/>
    <cellStyle name="표준 5 4 7 3 4" xfId="12608"/>
    <cellStyle name="표준 5 4 7 3 5" xfId="16848"/>
    <cellStyle name="표준 5 4 7 3 6" xfId="21010"/>
    <cellStyle name="표준 5 4 7 3 7" xfId="25108"/>
    <cellStyle name="표준 5 4 7 3 8" xfId="33319"/>
    <cellStyle name="표준 5 4 7 3 9" xfId="41512"/>
    <cellStyle name="표준 5 4 7 4" xfId="2152"/>
    <cellStyle name="표준 5 4 7 4 2" xfId="11056"/>
    <cellStyle name="표준 5 4 7 4 2 2" xfId="15168"/>
    <cellStyle name="표준 5 4 7 4 2 2 2" xfId="31764"/>
    <cellStyle name="표준 5 4 7 4 2 2 3" xfId="39975"/>
    <cellStyle name="표준 5 4 7 4 2 2 4" xfId="48168"/>
    <cellStyle name="표준 5 4 7 4 2 3" xfId="19408"/>
    <cellStyle name="표준 5 4 7 4 2 4" xfId="23570"/>
    <cellStyle name="표준 5 4 7 4 2 5" xfId="27668"/>
    <cellStyle name="표준 5 4 7 4 2 6" xfId="35879"/>
    <cellStyle name="표준 5 4 7 4 2 7" xfId="44072"/>
    <cellStyle name="표준 5 4 7 4 3" xfId="9008"/>
    <cellStyle name="표준 5 4 7 4 3 2" xfId="29716"/>
    <cellStyle name="표준 5 4 7 4 3 3" xfId="37927"/>
    <cellStyle name="표준 5 4 7 4 3 4" xfId="46120"/>
    <cellStyle name="표준 5 4 7 4 4" xfId="13120"/>
    <cellStyle name="표준 5 4 7 4 5" xfId="17360"/>
    <cellStyle name="표준 5 4 7 4 6" xfId="21522"/>
    <cellStyle name="표준 5 4 7 4 7" xfId="25620"/>
    <cellStyle name="표준 5 4 7 4 8" xfId="33831"/>
    <cellStyle name="표준 5 4 7 4 9" xfId="42024"/>
    <cellStyle name="표준 5 4 7 5" xfId="9520"/>
    <cellStyle name="표준 5 4 7 5 2" xfId="13632"/>
    <cellStyle name="표준 5 4 7 5 2 2" xfId="30228"/>
    <cellStyle name="표준 5 4 7 5 2 3" xfId="38439"/>
    <cellStyle name="표준 5 4 7 5 2 4" xfId="46632"/>
    <cellStyle name="표준 5 4 7 5 3" xfId="17872"/>
    <cellStyle name="표준 5 4 7 5 4" xfId="22034"/>
    <cellStyle name="표준 5 4 7 5 5" xfId="26132"/>
    <cellStyle name="표준 5 4 7 5 6" xfId="34343"/>
    <cellStyle name="표준 5 4 7 5 7" xfId="42536"/>
    <cellStyle name="표준 5 4 7 6" xfId="7472"/>
    <cellStyle name="표준 5 4 7 6 2" xfId="28180"/>
    <cellStyle name="표준 5 4 7 6 3" xfId="36391"/>
    <cellStyle name="표준 5 4 7 6 4" xfId="44584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5"/>
    <cellStyle name="표준 5 4 8 2 2 4" xfId="46888"/>
    <cellStyle name="표준 5 4 8 2 3" xfId="18128"/>
    <cellStyle name="표준 5 4 8 2 4" xfId="22290"/>
    <cellStyle name="표준 5 4 8 2 5" xfId="26388"/>
    <cellStyle name="표준 5 4 8 2 6" xfId="34599"/>
    <cellStyle name="표준 5 4 8 2 7" xfId="42792"/>
    <cellStyle name="표준 5 4 8 3" xfId="7728"/>
    <cellStyle name="표준 5 4 8 3 2" xfId="28436"/>
    <cellStyle name="표준 5 4 8 3 3" xfId="36647"/>
    <cellStyle name="표준 5 4 8 3 4" xfId="44840"/>
    <cellStyle name="표준 5 4 8 4" xfId="11840"/>
    <cellStyle name="표준 5 4 8 5" xfId="16080"/>
    <cellStyle name="표준 5 4 8 6" xfId="20242"/>
    <cellStyle name="표준 5 4 8 7" xfId="24340"/>
    <cellStyle name="표준 5 4 8 8" xfId="32551"/>
    <cellStyle name="표준 5 4 8 9" xfId="40744"/>
    <cellStyle name="표준 5 4 9" xfId="1384"/>
    <cellStyle name="표준 5 4 9 2" xfId="10288"/>
    <cellStyle name="표준 5 4 9 2 2" xfId="14400"/>
    <cellStyle name="표준 5 4 9 2 2 2" xfId="30996"/>
    <cellStyle name="표준 5 4 9 2 2 3" xfId="39207"/>
    <cellStyle name="표준 5 4 9 2 2 4" xfId="47400"/>
    <cellStyle name="표준 5 4 9 2 3" xfId="18640"/>
    <cellStyle name="표준 5 4 9 2 4" xfId="22802"/>
    <cellStyle name="표준 5 4 9 2 5" xfId="26900"/>
    <cellStyle name="표준 5 4 9 2 6" xfId="35111"/>
    <cellStyle name="표준 5 4 9 2 7" xfId="43304"/>
    <cellStyle name="표준 5 4 9 3" xfId="8240"/>
    <cellStyle name="표준 5 4 9 3 2" xfId="28948"/>
    <cellStyle name="표준 5 4 9 3 3" xfId="37159"/>
    <cellStyle name="표준 5 4 9 3 4" xfId="45352"/>
    <cellStyle name="표준 5 4 9 4" xfId="12352"/>
    <cellStyle name="표준 5 4 9 5" xfId="16592"/>
    <cellStyle name="표준 5 4 9 6" xfId="20754"/>
    <cellStyle name="표준 5 4 9 7" xfId="24852"/>
    <cellStyle name="표준 5 4 9 8" xfId="33063"/>
    <cellStyle name="표준 5 4 9 9" xfId="41256"/>
    <cellStyle name="표준 5 5" xfId="63"/>
    <cellStyle name="표준 5 5 10" xfId="4340"/>
    <cellStyle name="표준 5 5 10 2" xfId="9268"/>
    <cellStyle name="표준 5 5 10 2 2" xfId="29976"/>
    <cellStyle name="표준 5 5 10 2 3" xfId="38187"/>
    <cellStyle name="표준 5 5 10 2 4" xfId="46380"/>
    <cellStyle name="표준 5 5 10 3" xfId="13380"/>
    <cellStyle name="표준 5 5 10 4" xfId="17620"/>
    <cellStyle name="표준 5 5 10 5" xfId="21782"/>
    <cellStyle name="표준 5 5 10 6" xfId="25880"/>
    <cellStyle name="표준 5 5 10 7" xfId="34091"/>
    <cellStyle name="표준 5 5 10 8" xfId="42284"/>
    <cellStyle name="표준 5 5 11" xfId="4397"/>
    <cellStyle name="표준 5 5 11 2" xfId="27928"/>
    <cellStyle name="표준 5 5 11 3" xfId="36139"/>
    <cellStyle name="표준 5 5 11 4" xfId="44332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5"/>
    <cellStyle name="표준 5 5 2 10 4" xfId="44348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9"/>
    <cellStyle name="표준 5 5 2 18" xfId="40252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1"/>
    <cellStyle name="표준 5 5 2 2 17" xfId="40284"/>
    <cellStyle name="표준 5 5 2 2 2" xfId="476"/>
    <cellStyle name="표준 5 5 2 2 2 10" xfId="15684"/>
    <cellStyle name="표준 5 5 2 2 2 11" xfId="19846"/>
    <cellStyle name="표준 5 5 2 2 2 12" xfId="23944"/>
    <cellStyle name="표준 5 5 2 2 2 13" xfId="32155"/>
    <cellStyle name="표준 5 5 2 2 2 14" xfId="40348"/>
    <cellStyle name="표준 5 5 2 2 2 2" xfId="604"/>
    <cellStyle name="표준 5 5 2 2 2 2 10" xfId="19974"/>
    <cellStyle name="표준 5 5 2 2 2 2 11" xfId="24072"/>
    <cellStyle name="표준 5 5 2 2 2 2 12" xfId="32283"/>
    <cellStyle name="표준 5 5 2 2 2 2 13" xfId="40476"/>
    <cellStyle name="표준 5 5 2 2 2 2 2" xfId="860"/>
    <cellStyle name="표준 5 5 2 2 2 2 2 10" xfId="24328"/>
    <cellStyle name="표준 5 5 2 2 2 2 2 11" xfId="32539"/>
    <cellStyle name="표준 5 5 2 2 2 2 2 12" xfId="40732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5"/>
    <cellStyle name="표준 5 5 2 2 2 2 2 2 2 2 4" xfId="47388"/>
    <cellStyle name="표준 5 5 2 2 2 2 2 2 2 3" xfId="18628"/>
    <cellStyle name="표준 5 5 2 2 2 2 2 2 2 4" xfId="22790"/>
    <cellStyle name="표준 5 5 2 2 2 2 2 2 2 5" xfId="26888"/>
    <cellStyle name="표준 5 5 2 2 2 2 2 2 2 6" xfId="35099"/>
    <cellStyle name="표준 5 5 2 2 2 2 2 2 2 7" xfId="43292"/>
    <cellStyle name="표준 5 5 2 2 2 2 2 2 3" xfId="8228"/>
    <cellStyle name="표준 5 5 2 2 2 2 2 2 3 2" xfId="28936"/>
    <cellStyle name="표준 5 5 2 2 2 2 2 2 3 3" xfId="37147"/>
    <cellStyle name="표준 5 5 2 2 2 2 2 2 3 4" xfId="45340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1"/>
    <cellStyle name="표준 5 5 2 2 2 2 2 2 9" xfId="41244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7"/>
    <cellStyle name="표준 5 5 2 2 2 2 2 3 2 2 4" xfId="47900"/>
    <cellStyle name="표준 5 5 2 2 2 2 2 3 2 3" xfId="19140"/>
    <cellStyle name="표준 5 5 2 2 2 2 2 3 2 4" xfId="23302"/>
    <cellStyle name="표준 5 5 2 2 2 2 2 3 2 5" xfId="27400"/>
    <cellStyle name="표준 5 5 2 2 2 2 2 3 2 6" xfId="35611"/>
    <cellStyle name="표준 5 5 2 2 2 2 2 3 2 7" xfId="43804"/>
    <cellStyle name="표준 5 5 2 2 2 2 2 3 3" xfId="8740"/>
    <cellStyle name="표준 5 5 2 2 2 2 2 3 3 2" xfId="29448"/>
    <cellStyle name="표준 5 5 2 2 2 2 2 3 3 3" xfId="37659"/>
    <cellStyle name="표준 5 5 2 2 2 2 2 3 3 4" xfId="45852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3"/>
    <cellStyle name="표준 5 5 2 2 2 2 2 3 9" xfId="41756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9"/>
    <cellStyle name="표준 5 5 2 2 2 2 2 4 2 2 4" xfId="48412"/>
    <cellStyle name="표준 5 5 2 2 2 2 2 4 2 3" xfId="19652"/>
    <cellStyle name="표준 5 5 2 2 2 2 2 4 2 4" xfId="23814"/>
    <cellStyle name="표준 5 5 2 2 2 2 2 4 2 5" xfId="27912"/>
    <cellStyle name="표준 5 5 2 2 2 2 2 4 2 6" xfId="36123"/>
    <cellStyle name="표준 5 5 2 2 2 2 2 4 2 7" xfId="44316"/>
    <cellStyle name="표준 5 5 2 2 2 2 2 4 3" xfId="9252"/>
    <cellStyle name="표준 5 5 2 2 2 2 2 4 3 2" xfId="29960"/>
    <cellStyle name="표준 5 5 2 2 2 2 2 4 3 3" xfId="38171"/>
    <cellStyle name="표준 5 5 2 2 2 2 2 4 3 4" xfId="46364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5"/>
    <cellStyle name="표준 5 5 2 2 2 2 2 4 9" xfId="42268"/>
    <cellStyle name="표준 5 5 2 2 2 2 2 5" xfId="9764"/>
    <cellStyle name="표준 5 5 2 2 2 2 2 5 2" xfId="13876"/>
    <cellStyle name="표준 5 5 2 2 2 2 2 5 2 2" xfId="30472"/>
    <cellStyle name="표준 5 5 2 2 2 2 2 5 2 3" xfId="38683"/>
    <cellStyle name="표준 5 5 2 2 2 2 2 5 2 4" xfId="46876"/>
    <cellStyle name="표준 5 5 2 2 2 2 2 5 3" xfId="18116"/>
    <cellStyle name="표준 5 5 2 2 2 2 2 5 4" xfId="22278"/>
    <cellStyle name="표준 5 5 2 2 2 2 2 5 5" xfId="26376"/>
    <cellStyle name="표준 5 5 2 2 2 2 2 5 6" xfId="34587"/>
    <cellStyle name="표준 5 5 2 2 2 2 2 5 7" xfId="42780"/>
    <cellStyle name="표준 5 5 2 2 2 2 2 6" xfId="7716"/>
    <cellStyle name="표준 5 5 2 2 2 2 2 6 2" xfId="28424"/>
    <cellStyle name="표준 5 5 2 2 2 2 2 6 3" xfId="36635"/>
    <cellStyle name="표준 5 5 2 2 2 2 2 6 4" xfId="44828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9"/>
    <cellStyle name="표준 5 5 2 2 2 2 3 2 2 4" xfId="47132"/>
    <cellStyle name="표준 5 5 2 2 2 2 3 2 3" xfId="18372"/>
    <cellStyle name="표준 5 5 2 2 2 2 3 2 4" xfId="22534"/>
    <cellStyle name="표준 5 5 2 2 2 2 3 2 5" xfId="26632"/>
    <cellStyle name="표준 5 5 2 2 2 2 3 2 6" xfId="34843"/>
    <cellStyle name="표준 5 5 2 2 2 2 3 2 7" xfId="43036"/>
    <cellStyle name="표준 5 5 2 2 2 2 3 3" xfId="7972"/>
    <cellStyle name="표준 5 5 2 2 2 2 3 3 2" xfId="28680"/>
    <cellStyle name="표준 5 5 2 2 2 2 3 3 3" xfId="36891"/>
    <cellStyle name="표준 5 5 2 2 2 2 3 3 4" xfId="45084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5"/>
    <cellStyle name="표준 5 5 2 2 2 2 3 9" xfId="40988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1"/>
    <cellStyle name="표준 5 5 2 2 2 2 4 2 2 4" xfId="47644"/>
    <cellStyle name="표준 5 5 2 2 2 2 4 2 3" xfId="18884"/>
    <cellStyle name="표준 5 5 2 2 2 2 4 2 4" xfId="23046"/>
    <cellStyle name="표준 5 5 2 2 2 2 4 2 5" xfId="27144"/>
    <cellStyle name="표준 5 5 2 2 2 2 4 2 6" xfId="35355"/>
    <cellStyle name="표준 5 5 2 2 2 2 4 2 7" xfId="43548"/>
    <cellStyle name="표준 5 5 2 2 2 2 4 3" xfId="8484"/>
    <cellStyle name="표준 5 5 2 2 2 2 4 3 2" xfId="29192"/>
    <cellStyle name="표준 5 5 2 2 2 2 4 3 3" xfId="37403"/>
    <cellStyle name="표준 5 5 2 2 2 2 4 3 4" xfId="45596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7"/>
    <cellStyle name="표준 5 5 2 2 2 2 4 9" xfId="41500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3"/>
    <cellStyle name="표준 5 5 2 2 2 2 5 2 2 4" xfId="48156"/>
    <cellStyle name="표준 5 5 2 2 2 2 5 2 3" xfId="19396"/>
    <cellStyle name="표준 5 5 2 2 2 2 5 2 4" xfId="23558"/>
    <cellStyle name="표준 5 5 2 2 2 2 5 2 5" xfId="27656"/>
    <cellStyle name="표준 5 5 2 2 2 2 5 2 6" xfId="35867"/>
    <cellStyle name="표준 5 5 2 2 2 2 5 2 7" xfId="44060"/>
    <cellStyle name="표준 5 5 2 2 2 2 5 3" xfId="8996"/>
    <cellStyle name="표준 5 5 2 2 2 2 5 3 2" xfId="29704"/>
    <cellStyle name="표준 5 5 2 2 2 2 5 3 3" xfId="37915"/>
    <cellStyle name="표준 5 5 2 2 2 2 5 3 4" xfId="46108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9"/>
    <cellStyle name="표준 5 5 2 2 2 2 5 9" xfId="42012"/>
    <cellStyle name="표준 5 5 2 2 2 2 6" xfId="9508"/>
    <cellStyle name="표준 5 5 2 2 2 2 6 2" xfId="13620"/>
    <cellStyle name="표준 5 5 2 2 2 2 6 2 2" xfId="30216"/>
    <cellStyle name="표준 5 5 2 2 2 2 6 2 3" xfId="38427"/>
    <cellStyle name="표준 5 5 2 2 2 2 6 2 4" xfId="46620"/>
    <cellStyle name="표준 5 5 2 2 2 2 6 3" xfId="17860"/>
    <cellStyle name="표준 5 5 2 2 2 2 6 4" xfId="22022"/>
    <cellStyle name="표준 5 5 2 2 2 2 6 5" xfId="26120"/>
    <cellStyle name="표준 5 5 2 2 2 2 6 6" xfId="34331"/>
    <cellStyle name="표준 5 5 2 2 2 2 6 7" xfId="42524"/>
    <cellStyle name="표준 5 5 2 2 2 2 7" xfId="7460"/>
    <cellStyle name="표준 5 5 2 2 2 2 7 2" xfId="28168"/>
    <cellStyle name="표준 5 5 2 2 2 2 7 3" xfId="36379"/>
    <cellStyle name="표준 5 5 2 2 2 2 7 4" xfId="44572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1"/>
    <cellStyle name="표준 5 5 2 2 2 3 12" xfId="40604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7"/>
    <cellStyle name="표준 5 5 2 2 2 3 2 2 2 4" xfId="47260"/>
    <cellStyle name="표준 5 5 2 2 2 3 2 2 3" xfId="18500"/>
    <cellStyle name="표준 5 5 2 2 2 3 2 2 4" xfId="22662"/>
    <cellStyle name="표준 5 5 2 2 2 3 2 2 5" xfId="26760"/>
    <cellStyle name="표준 5 5 2 2 2 3 2 2 6" xfId="34971"/>
    <cellStyle name="표준 5 5 2 2 2 3 2 2 7" xfId="43164"/>
    <cellStyle name="표준 5 5 2 2 2 3 2 3" xfId="8100"/>
    <cellStyle name="표준 5 5 2 2 2 3 2 3 2" xfId="28808"/>
    <cellStyle name="표준 5 5 2 2 2 3 2 3 3" xfId="37019"/>
    <cellStyle name="표준 5 5 2 2 2 3 2 3 4" xfId="45212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3"/>
    <cellStyle name="표준 5 5 2 2 2 3 2 9" xfId="41116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9"/>
    <cellStyle name="표준 5 5 2 2 2 3 3 2 2 4" xfId="47772"/>
    <cellStyle name="표준 5 5 2 2 2 3 3 2 3" xfId="19012"/>
    <cellStyle name="표준 5 5 2 2 2 3 3 2 4" xfId="23174"/>
    <cellStyle name="표준 5 5 2 2 2 3 3 2 5" xfId="27272"/>
    <cellStyle name="표준 5 5 2 2 2 3 3 2 6" xfId="35483"/>
    <cellStyle name="표준 5 5 2 2 2 3 3 2 7" xfId="43676"/>
    <cellStyle name="표준 5 5 2 2 2 3 3 3" xfId="8612"/>
    <cellStyle name="표준 5 5 2 2 2 3 3 3 2" xfId="29320"/>
    <cellStyle name="표준 5 5 2 2 2 3 3 3 3" xfId="37531"/>
    <cellStyle name="표준 5 5 2 2 2 3 3 3 4" xfId="45724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5"/>
    <cellStyle name="표준 5 5 2 2 2 3 3 9" xfId="41628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1"/>
    <cellStyle name="표준 5 5 2 2 2 3 4 2 2 4" xfId="48284"/>
    <cellStyle name="표준 5 5 2 2 2 3 4 2 3" xfId="19524"/>
    <cellStyle name="표준 5 5 2 2 2 3 4 2 4" xfId="23686"/>
    <cellStyle name="표준 5 5 2 2 2 3 4 2 5" xfId="27784"/>
    <cellStyle name="표준 5 5 2 2 2 3 4 2 6" xfId="35995"/>
    <cellStyle name="표준 5 5 2 2 2 3 4 2 7" xfId="44188"/>
    <cellStyle name="표준 5 5 2 2 2 3 4 3" xfId="9124"/>
    <cellStyle name="표준 5 5 2 2 2 3 4 3 2" xfId="29832"/>
    <cellStyle name="표준 5 5 2 2 2 3 4 3 3" xfId="38043"/>
    <cellStyle name="표준 5 5 2 2 2 3 4 3 4" xfId="46236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7"/>
    <cellStyle name="표준 5 5 2 2 2 3 4 9" xfId="42140"/>
    <cellStyle name="표준 5 5 2 2 2 3 5" xfId="9636"/>
    <cellStyle name="표준 5 5 2 2 2 3 5 2" xfId="13748"/>
    <cellStyle name="표준 5 5 2 2 2 3 5 2 2" xfId="30344"/>
    <cellStyle name="표준 5 5 2 2 2 3 5 2 3" xfId="38555"/>
    <cellStyle name="표준 5 5 2 2 2 3 5 2 4" xfId="46748"/>
    <cellStyle name="표준 5 5 2 2 2 3 5 3" xfId="17988"/>
    <cellStyle name="표준 5 5 2 2 2 3 5 4" xfId="22150"/>
    <cellStyle name="표준 5 5 2 2 2 3 5 5" xfId="26248"/>
    <cellStyle name="표준 5 5 2 2 2 3 5 6" xfId="34459"/>
    <cellStyle name="표준 5 5 2 2 2 3 5 7" xfId="42652"/>
    <cellStyle name="표준 5 5 2 2 2 3 6" xfId="7588"/>
    <cellStyle name="표준 5 5 2 2 2 3 6 2" xfId="28296"/>
    <cellStyle name="표준 5 5 2 2 2 3 6 3" xfId="36507"/>
    <cellStyle name="표준 5 5 2 2 2 3 6 4" xfId="44700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1"/>
    <cellStyle name="표준 5 5 2 2 2 4 2 2 4" xfId="47004"/>
    <cellStyle name="표준 5 5 2 2 2 4 2 3" xfId="18244"/>
    <cellStyle name="표준 5 5 2 2 2 4 2 4" xfId="22406"/>
    <cellStyle name="표준 5 5 2 2 2 4 2 5" xfId="26504"/>
    <cellStyle name="표준 5 5 2 2 2 4 2 6" xfId="34715"/>
    <cellStyle name="표준 5 5 2 2 2 4 2 7" xfId="42908"/>
    <cellStyle name="표준 5 5 2 2 2 4 3" xfId="7844"/>
    <cellStyle name="표준 5 5 2 2 2 4 3 2" xfId="28552"/>
    <cellStyle name="표준 5 5 2 2 2 4 3 3" xfId="36763"/>
    <cellStyle name="표준 5 5 2 2 2 4 3 4" xfId="44956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7"/>
    <cellStyle name="표준 5 5 2 2 2 4 9" xfId="40860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3"/>
    <cellStyle name="표준 5 5 2 2 2 5 2 2 4" xfId="47516"/>
    <cellStyle name="표준 5 5 2 2 2 5 2 3" xfId="18756"/>
    <cellStyle name="표준 5 5 2 2 2 5 2 4" xfId="22918"/>
    <cellStyle name="표준 5 5 2 2 2 5 2 5" xfId="27016"/>
    <cellStyle name="표준 5 5 2 2 2 5 2 6" xfId="35227"/>
    <cellStyle name="표준 5 5 2 2 2 5 2 7" xfId="43420"/>
    <cellStyle name="표준 5 5 2 2 2 5 3" xfId="8356"/>
    <cellStyle name="표준 5 5 2 2 2 5 3 2" xfId="29064"/>
    <cellStyle name="표준 5 5 2 2 2 5 3 3" xfId="37275"/>
    <cellStyle name="표준 5 5 2 2 2 5 3 4" xfId="45468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9"/>
    <cellStyle name="표준 5 5 2 2 2 5 9" xfId="41372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5"/>
    <cellStyle name="표준 5 5 2 2 2 6 2 2 4" xfId="48028"/>
    <cellStyle name="표준 5 5 2 2 2 6 2 3" xfId="19268"/>
    <cellStyle name="표준 5 5 2 2 2 6 2 4" xfId="23430"/>
    <cellStyle name="표준 5 5 2 2 2 6 2 5" xfId="27528"/>
    <cellStyle name="표준 5 5 2 2 2 6 2 6" xfId="35739"/>
    <cellStyle name="표준 5 5 2 2 2 6 2 7" xfId="43932"/>
    <cellStyle name="표준 5 5 2 2 2 6 3" xfId="8868"/>
    <cellStyle name="표준 5 5 2 2 2 6 3 2" xfId="29576"/>
    <cellStyle name="표준 5 5 2 2 2 6 3 3" xfId="37787"/>
    <cellStyle name="표준 5 5 2 2 2 6 3 4" xfId="45980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1"/>
    <cellStyle name="표준 5 5 2 2 2 6 9" xfId="41884"/>
    <cellStyle name="표준 5 5 2 2 2 7" xfId="9380"/>
    <cellStyle name="표준 5 5 2 2 2 7 2" xfId="13492"/>
    <cellStyle name="표준 5 5 2 2 2 7 2 2" xfId="30088"/>
    <cellStyle name="표준 5 5 2 2 2 7 2 3" xfId="38299"/>
    <cellStyle name="표준 5 5 2 2 2 7 2 4" xfId="46492"/>
    <cellStyle name="표준 5 5 2 2 2 7 3" xfId="17732"/>
    <cellStyle name="표준 5 5 2 2 2 7 4" xfId="21894"/>
    <cellStyle name="표준 5 5 2 2 2 7 5" xfId="25992"/>
    <cellStyle name="표준 5 5 2 2 2 7 6" xfId="34203"/>
    <cellStyle name="표준 5 5 2 2 2 7 7" xfId="42396"/>
    <cellStyle name="표준 5 5 2 2 2 8" xfId="7332"/>
    <cellStyle name="표준 5 5 2 2 2 8 2" xfId="28040"/>
    <cellStyle name="표준 5 5 2 2 2 8 3" xfId="36251"/>
    <cellStyle name="표준 5 5 2 2 2 8 4" xfId="44444"/>
    <cellStyle name="표준 5 5 2 2 2 9" xfId="11444"/>
    <cellStyle name="표준 5 5 2 2 3" xfId="540"/>
    <cellStyle name="표준 5 5 2 2 3 10" xfId="19910"/>
    <cellStyle name="표준 5 5 2 2 3 11" xfId="24008"/>
    <cellStyle name="표준 5 5 2 2 3 12" xfId="32219"/>
    <cellStyle name="표준 5 5 2 2 3 13" xfId="40412"/>
    <cellStyle name="표준 5 5 2 2 3 2" xfId="796"/>
    <cellStyle name="표준 5 5 2 2 3 2 10" xfId="24264"/>
    <cellStyle name="표준 5 5 2 2 3 2 11" xfId="32475"/>
    <cellStyle name="표준 5 5 2 2 3 2 12" xfId="40668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1"/>
    <cellStyle name="표준 5 5 2 2 3 2 2 2 2 4" xfId="47324"/>
    <cellStyle name="표준 5 5 2 2 3 2 2 2 3" xfId="18564"/>
    <cellStyle name="표준 5 5 2 2 3 2 2 2 4" xfId="22726"/>
    <cellStyle name="표준 5 5 2 2 3 2 2 2 5" xfId="26824"/>
    <cellStyle name="표준 5 5 2 2 3 2 2 2 6" xfId="35035"/>
    <cellStyle name="표준 5 5 2 2 3 2 2 2 7" xfId="43228"/>
    <cellStyle name="표준 5 5 2 2 3 2 2 3" xfId="8164"/>
    <cellStyle name="표준 5 5 2 2 3 2 2 3 2" xfId="28872"/>
    <cellStyle name="표준 5 5 2 2 3 2 2 3 3" xfId="37083"/>
    <cellStyle name="표준 5 5 2 2 3 2 2 3 4" xfId="45276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7"/>
    <cellStyle name="표준 5 5 2 2 3 2 2 9" xfId="41180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3"/>
    <cellStyle name="표준 5 5 2 2 3 2 3 2 2 4" xfId="47836"/>
    <cellStyle name="표준 5 5 2 2 3 2 3 2 3" xfId="19076"/>
    <cellStyle name="표준 5 5 2 2 3 2 3 2 4" xfId="23238"/>
    <cellStyle name="표준 5 5 2 2 3 2 3 2 5" xfId="27336"/>
    <cellStyle name="표준 5 5 2 2 3 2 3 2 6" xfId="35547"/>
    <cellStyle name="표준 5 5 2 2 3 2 3 2 7" xfId="43740"/>
    <cellStyle name="표준 5 5 2 2 3 2 3 3" xfId="8676"/>
    <cellStyle name="표준 5 5 2 2 3 2 3 3 2" xfId="29384"/>
    <cellStyle name="표준 5 5 2 2 3 2 3 3 3" xfId="37595"/>
    <cellStyle name="표준 5 5 2 2 3 2 3 3 4" xfId="45788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9"/>
    <cellStyle name="표준 5 5 2 2 3 2 3 9" xfId="41692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5"/>
    <cellStyle name="표준 5 5 2 2 3 2 4 2 2 4" xfId="48348"/>
    <cellStyle name="표준 5 5 2 2 3 2 4 2 3" xfId="19588"/>
    <cellStyle name="표준 5 5 2 2 3 2 4 2 4" xfId="23750"/>
    <cellStyle name="표준 5 5 2 2 3 2 4 2 5" xfId="27848"/>
    <cellStyle name="표준 5 5 2 2 3 2 4 2 6" xfId="36059"/>
    <cellStyle name="표준 5 5 2 2 3 2 4 2 7" xfId="44252"/>
    <cellStyle name="표준 5 5 2 2 3 2 4 3" xfId="9188"/>
    <cellStyle name="표준 5 5 2 2 3 2 4 3 2" xfId="29896"/>
    <cellStyle name="표준 5 5 2 2 3 2 4 3 3" xfId="38107"/>
    <cellStyle name="표준 5 5 2 2 3 2 4 3 4" xfId="46300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1"/>
    <cellStyle name="표준 5 5 2 2 3 2 4 9" xfId="42204"/>
    <cellStyle name="표준 5 5 2 2 3 2 5" xfId="9700"/>
    <cellStyle name="표준 5 5 2 2 3 2 5 2" xfId="13812"/>
    <cellStyle name="표준 5 5 2 2 3 2 5 2 2" xfId="30408"/>
    <cellStyle name="표준 5 5 2 2 3 2 5 2 3" xfId="38619"/>
    <cellStyle name="표준 5 5 2 2 3 2 5 2 4" xfId="46812"/>
    <cellStyle name="표준 5 5 2 2 3 2 5 3" xfId="18052"/>
    <cellStyle name="표준 5 5 2 2 3 2 5 4" xfId="22214"/>
    <cellStyle name="표준 5 5 2 2 3 2 5 5" xfId="26312"/>
    <cellStyle name="표준 5 5 2 2 3 2 5 6" xfId="34523"/>
    <cellStyle name="표준 5 5 2 2 3 2 5 7" xfId="42716"/>
    <cellStyle name="표준 5 5 2 2 3 2 6" xfId="7652"/>
    <cellStyle name="표준 5 5 2 2 3 2 6 2" xfId="28360"/>
    <cellStyle name="표준 5 5 2 2 3 2 6 3" xfId="36571"/>
    <cellStyle name="표준 5 5 2 2 3 2 6 4" xfId="44764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5"/>
    <cellStyle name="표준 5 5 2 2 3 3 2 2 4" xfId="47068"/>
    <cellStyle name="표준 5 5 2 2 3 3 2 3" xfId="18308"/>
    <cellStyle name="표준 5 5 2 2 3 3 2 4" xfId="22470"/>
    <cellStyle name="표준 5 5 2 2 3 3 2 5" xfId="26568"/>
    <cellStyle name="표준 5 5 2 2 3 3 2 6" xfId="34779"/>
    <cellStyle name="표준 5 5 2 2 3 3 2 7" xfId="42972"/>
    <cellStyle name="표준 5 5 2 2 3 3 3" xfId="7908"/>
    <cellStyle name="표준 5 5 2 2 3 3 3 2" xfId="28616"/>
    <cellStyle name="표준 5 5 2 2 3 3 3 3" xfId="36827"/>
    <cellStyle name="표준 5 5 2 2 3 3 3 4" xfId="45020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1"/>
    <cellStyle name="표준 5 5 2 2 3 3 9" xfId="40924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7"/>
    <cellStyle name="표준 5 5 2 2 3 4 2 2 4" xfId="47580"/>
    <cellStyle name="표준 5 5 2 2 3 4 2 3" xfId="18820"/>
    <cellStyle name="표준 5 5 2 2 3 4 2 4" xfId="22982"/>
    <cellStyle name="표준 5 5 2 2 3 4 2 5" xfId="27080"/>
    <cellStyle name="표준 5 5 2 2 3 4 2 6" xfId="35291"/>
    <cellStyle name="표준 5 5 2 2 3 4 2 7" xfId="43484"/>
    <cellStyle name="표준 5 5 2 2 3 4 3" xfId="8420"/>
    <cellStyle name="표준 5 5 2 2 3 4 3 2" xfId="29128"/>
    <cellStyle name="표준 5 5 2 2 3 4 3 3" xfId="37339"/>
    <cellStyle name="표준 5 5 2 2 3 4 3 4" xfId="45532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3"/>
    <cellStyle name="표준 5 5 2 2 3 4 9" xfId="41436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9"/>
    <cellStyle name="표준 5 5 2 2 3 5 2 2 4" xfId="48092"/>
    <cellStyle name="표준 5 5 2 2 3 5 2 3" xfId="19332"/>
    <cellStyle name="표준 5 5 2 2 3 5 2 4" xfId="23494"/>
    <cellStyle name="표준 5 5 2 2 3 5 2 5" xfId="27592"/>
    <cellStyle name="표준 5 5 2 2 3 5 2 6" xfId="35803"/>
    <cellStyle name="표준 5 5 2 2 3 5 2 7" xfId="43996"/>
    <cellStyle name="표준 5 5 2 2 3 5 3" xfId="8932"/>
    <cellStyle name="표준 5 5 2 2 3 5 3 2" xfId="29640"/>
    <cellStyle name="표준 5 5 2 2 3 5 3 3" xfId="37851"/>
    <cellStyle name="표준 5 5 2 2 3 5 3 4" xfId="46044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5"/>
    <cellStyle name="표준 5 5 2 2 3 5 9" xfId="41948"/>
    <cellStyle name="표준 5 5 2 2 3 6" xfId="9444"/>
    <cellStyle name="표준 5 5 2 2 3 6 2" xfId="13556"/>
    <cellStyle name="표준 5 5 2 2 3 6 2 2" xfId="30152"/>
    <cellStyle name="표준 5 5 2 2 3 6 2 3" xfId="38363"/>
    <cellStyle name="표준 5 5 2 2 3 6 2 4" xfId="46556"/>
    <cellStyle name="표준 5 5 2 2 3 6 3" xfId="17796"/>
    <cellStyle name="표준 5 5 2 2 3 6 4" xfId="21958"/>
    <cellStyle name="표준 5 5 2 2 3 6 5" xfId="26056"/>
    <cellStyle name="표준 5 5 2 2 3 6 6" xfId="34267"/>
    <cellStyle name="표준 5 5 2 2 3 6 7" xfId="42460"/>
    <cellStyle name="표준 5 5 2 2 3 7" xfId="7396"/>
    <cellStyle name="표준 5 5 2 2 3 7 2" xfId="28104"/>
    <cellStyle name="표준 5 5 2 2 3 7 3" xfId="36315"/>
    <cellStyle name="표준 5 5 2 2 3 7 4" xfId="44508"/>
    <cellStyle name="표준 5 5 2 2 3 8" xfId="11508"/>
    <cellStyle name="표준 5 5 2 2 3 9" xfId="15748"/>
    <cellStyle name="표준 5 5 2 2 4" xfId="668"/>
    <cellStyle name="표준 5 5 2 2 4 10" xfId="24136"/>
    <cellStyle name="표준 5 5 2 2 4 11" xfId="32347"/>
    <cellStyle name="표준 5 5 2 2 4 12" xfId="40540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3"/>
    <cellStyle name="표준 5 5 2 2 4 2 2 2 4" xfId="47196"/>
    <cellStyle name="표준 5 5 2 2 4 2 2 3" xfId="18436"/>
    <cellStyle name="표준 5 5 2 2 4 2 2 4" xfId="22598"/>
    <cellStyle name="표준 5 5 2 2 4 2 2 5" xfId="26696"/>
    <cellStyle name="표준 5 5 2 2 4 2 2 6" xfId="34907"/>
    <cellStyle name="표준 5 5 2 2 4 2 2 7" xfId="43100"/>
    <cellStyle name="표준 5 5 2 2 4 2 3" xfId="8036"/>
    <cellStyle name="표준 5 5 2 2 4 2 3 2" xfId="28744"/>
    <cellStyle name="표준 5 5 2 2 4 2 3 3" xfId="36955"/>
    <cellStyle name="표준 5 5 2 2 4 2 3 4" xfId="45148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9"/>
    <cellStyle name="표준 5 5 2 2 4 2 9" xfId="41052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5"/>
    <cellStyle name="표준 5 5 2 2 4 3 2 2 4" xfId="47708"/>
    <cellStyle name="표준 5 5 2 2 4 3 2 3" xfId="18948"/>
    <cellStyle name="표준 5 5 2 2 4 3 2 4" xfId="23110"/>
    <cellStyle name="표준 5 5 2 2 4 3 2 5" xfId="27208"/>
    <cellStyle name="표준 5 5 2 2 4 3 2 6" xfId="35419"/>
    <cellStyle name="표준 5 5 2 2 4 3 2 7" xfId="43612"/>
    <cellStyle name="표준 5 5 2 2 4 3 3" xfId="8548"/>
    <cellStyle name="표준 5 5 2 2 4 3 3 2" xfId="29256"/>
    <cellStyle name="표준 5 5 2 2 4 3 3 3" xfId="37467"/>
    <cellStyle name="표준 5 5 2 2 4 3 3 4" xfId="45660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1"/>
    <cellStyle name="표준 5 5 2 2 4 3 9" xfId="41564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7"/>
    <cellStyle name="표준 5 5 2 2 4 4 2 2 4" xfId="48220"/>
    <cellStyle name="표준 5 5 2 2 4 4 2 3" xfId="19460"/>
    <cellStyle name="표준 5 5 2 2 4 4 2 4" xfId="23622"/>
    <cellStyle name="표준 5 5 2 2 4 4 2 5" xfId="27720"/>
    <cellStyle name="표준 5 5 2 2 4 4 2 6" xfId="35931"/>
    <cellStyle name="표준 5 5 2 2 4 4 2 7" xfId="44124"/>
    <cellStyle name="표준 5 5 2 2 4 4 3" xfId="9060"/>
    <cellStyle name="표준 5 5 2 2 4 4 3 2" xfId="29768"/>
    <cellStyle name="표준 5 5 2 2 4 4 3 3" xfId="37979"/>
    <cellStyle name="표준 5 5 2 2 4 4 3 4" xfId="46172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3"/>
    <cellStyle name="표준 5 5 2 2 4 4 9" xfId="42076"/>
    <cellStyle name="표준 5 5 2 2 4 5" xfId="9572"/>
    <cellStyle name="표준 5 5 2 2 4 5 2" xfId="13684"/>
    <cellStyle name="표준 5 5 2 2 4 5 2 2" xfId="30280"/>
    <cellStyle name="표준 5 5 2 2 4 5 2 3" xfId="38491"/>
    <cellStyle name="표준 5 5 2 2 4 5 2 4" xfId="46684"/>
    <cellStyle name="표준 5 5 2 2 4 5 3" xfId="17924"/>
    <cellStyle name="표준 5 5 2 2 4 5 4" xfId="22086"/>
    <cellStyle name="표준 5 5 2 2 4 5 5" xfId="26184"/>
    <cellStyle name="표준 5 5 2 2 4 5 6" xfId="34395"/>
    <cellStyle name="표준 5 5 2 2 4 5 7" xfId="42588"/>
    <cellStyle name="표준 5 5 2 2 4 6" xfId="7524"/>
    <cellStyle name="표준 5 5 2 2 4 6 2" xfId="28232"/>
    <cellStyle name="표준 5 5 2 2 4 6 3" xfId="36443"/>
    <cellStyle name="표준 5 5 2 2 4 6 4" xfId="44636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7"/>
    <cellStyle name="표준 5 5 2 2 5 2 2 4" xfId="46940"/>
    <cellStyle name="표준 5 5 2 2 5 2 3" xfId="18180"/>
    <cellStyle name="표준 5 5 2 2 5 2 4" xfId="22342"/>
    <cellStyle name="표준 5 5 2 2 5 2 5" xfId="26440"/>
    <cellStyle name="표준 5 5 2 2 5 2 6" xfId="34651"/>
    <cellStyle name="표준 5 5 2 2 5 2 7" xfId="42844"/>
    <cellStyle name="표준 5 5 2 2 5 3" xfId="7780"/>
    <cellStyle name="표준 5 5 2 2 5 3 2" xfId="28488"/>
    <cellStyle name="표준 5 5 2 2 5 3 3" xfId="36699"/>
    <cellStyle name="표준 5 5 2 2 5 3 4" xfId="44892"/>
    <cellStyle name="표준 5 5 2 2 5 4" xfId="11892"/>
    <cellStyle name="표준 5 5 2 2 5 5" xfId="16132"/>
    <cellStyle name="표준 5 5 2 2 5 6" xfId="20294"/>
    <cellStyle name="표준 5 5 2 2 5 7" xfId="24392"/>
    <cellStyle name="표준 5 5 2 2 5 8" xfId="32603"/>
    <cellStyle name="표준 5 5 2 2 5 9" xfId="40796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9"/>
    <cellStyle name="표준 5 5 2 2 6 2 2 4" xfId="47452"/>
    <cellStyle name="표준 5 5 2 2 6 2 3" xfId="18692"/>
    <cellStyle name="표준 5 5 2 2 6 2 4" xfId="22854"/>
    <cellStyle name="표준 5 5 2 2 6 2 5" xfId="26952"/>
    <cellStyle name="표준 5 5 2 2 6 2 6" xfId="35163"/>
    <cellStyle name="표준 5 5 2 2 6 2 7" xfId="43356"/>
    <cellStyle name="표준 5 5 2 2 6 3" xfId="8292"/>
    <cellStyle name="표준 5 5 2 2 6 3 2" xfId="29000"/>
    <cellStyle name="표준 5 5 2 2 6 3 3" xfId="37211"/>
    <cellStyle name="표준 5 5 2 2 6 3 4" xfId="45404"/>
    <cellStyle name="표준 5 5 2 2 6 4" xfId="12404"/>
    <cellStyle name="표준 5 5 2 2 6 5" xfId="16644"/>
    <cellStyle name="표준 5 5 2 2 6 6" xfId="20806"/>
    <cellStyle name="표준 5 5 2 2 6 7" xfId="24904"/>
    <cellStyle name="표준 5 5 2 2 6 8" xfId="33115"/>
    <cellStyle name="표준 5 5 2 2 6 9" xfId="41308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1"/>
    <cellStyle name="표준 5 5 2 2 7 2 2 4" xfId="47964"/>
    <cellStyle name="표준 5 5 2 2 7 2 3" xfId="19204"/>
    <cellStyle name="표준 5 5 2 2 7 2 4" xfId="23366"/>
    <cellStyle name="표준 5 5 2 2 7 2 5" xfId="27464"/>
    <cellStyle name="표준 5 5 2 2 7 2 6" xfId="35675"/>
    <cellStyle name="표준 5 5 2 2 7 2 7" xfId="43868"/>
    <cellStyle name="표준 5 5 2 2 7 3" xfId="8804"/>
    <cellStyle name="표준 5 5 2 2 7 3 2" xfId="29512"/>
    <cellStyle name="표준 5 5 2 2 7 3 3" xfId="37723"/>
    <cellStyle name="표준 5 5 2 2 7 3 4" xfId="45916"/>
    <cellStyle name="표준 5 5 2 2 7 4" xfId="12916"/>
    <cellStyle name="표준 5 5 2 2 7 5" xfId="17156"/>
    <cellStyle name="표준 5 5 2 2 7 6" xfId="21318"/>
    <cellStyle name="표준 5 5 2 2 7 7" xfId="25416"/>
    <cellStyle name="표준 5 5 2 2 7 8" xfId="33627"/>
    <cellStyle name="표준 5 5 2 2 7 9" xfId="41820"/>
    <cellStyle name="표준 5 5 2 2 8" xfId="7041"/>
    <cellStyle name="표준 5 5 2 2 8 2" xfId="9316"/>
    <cellStyle name="표준 5 5 2 2 8 2 2" xfId="30024"/>
    <cellStyle name="표준 5 5 2 2 8 2 3" xfId="38235"/>
    <cellStyle name="표준 5 5 2 2 8 2 4" xfId="46428"/>
    <cellStyle name="표준 5 5 2 2 8 3" xfId="13428"/>
    <cellStyle name="표준 5 5 2 2 8 4" xfId="17668"/>
    <cellStyle name="표준 5 5 2 2 8 5" xfId="21830"/>
    <cellStyle name="표준 5 5 2 2 8 6" xfId="25928"/>
    <cellStyle name="표준 5 5 2 2 8 7" xfId="34139"/>
    <cellStyle name="표준 5 5 2 2 8 8" xfId="42332"/>
    <cellStyle name="표준 5 5 2 2 9" xfId="7139"/>
    <cellStyle name="표준 5 5 2 2 9 2" xfId="27976"/>
    <cellStyle name="표준 5 5 2 2 9 3" xfId="36187"/>
    <cellStyle name="표준 5 5 2 2 9 4" xfId="44380"/>
    <cellStyle name="표준 5 5 2 3" xfId="444"/>
    <cellStyle name="표준 5 5 2 3 10" xfId="15652"/>
    <cellStyle name="표준 5 5 2 3 11" xfId="19814"/>
    <cellStyle name="표준 5 5 2 3 12" xfId="23912"/>
    <cellStyle name="표준 5 5 2 3 13" xfId="32123"/>
    <cellStyle name="표준 5 5 2 3 14" xfId="40316"/>
    <cellStyle name="표준 5 5 2 3 2" xfId="572"/>
    <cellStyle name="표준 5 5 2 3 2 10" xfId="19942"/>
    <cellStyle name="표준 5 5 2 3 2 11" xfId="24040"/>
    <cellStyle name="표준 5 5 2 3 2 12" xfId="32251"/>
    <cellStyle name="표준 5 5 2 3 2 13" xfId="40444"/>
    <cellStyle name="표준 5 5 2 3 2 2" xfId="828"/>
    <cellStyle name="표준 5 5 2 3 2 2 10" xfId="24296"/>
    <cellStyle name="표준 5 5 2 3 2 2 11" xfId="32507"/>
    <cellStyle name="표준 5 5 2 3 2 2 12" xfId="40700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3"/>
    <cellStyle name="표준 5 5 2 3 2 2 2 2 2 4" xfId="47356"/>
    <cellStyle name="표준 5 5 2 3 2 2 2 2 3" xfId="18596"/>
    <cellStyle name="표준 5 5 2 3 2 2 2 2 4" xfId="22758"/>
    <cellStyle name="표준 5 5 2 3 2 2 2 2 5" xfId="26856"/>
    <cellStyle name="표준 5 5 2 3 2 2 2 2 6" xfId="35067"/>
    <cellStyle name="표준 5 5 2 3 2 2 2 2 7" xfId="43260"/>
    <cellStyle name="표준 5 5 2 3 2 2 2 3" xfId="8196"/>
    <cellStyle name="표준 5 5 2 3 2 2 2 3 2" xfId="28904"/>
    <cellStyle name="표준 5 5 2 3 2 2 2 3 3" xfId="37115"/>
    <cellStyle name="표준 5 5 2 3 2 2 2 3 4" xfId="45308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9"/>
    <cellStyle name="표준 5 5 2 3 2 2 2 9" xfId="41212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5"/>
    <cellStyle name="표준 5 5 2 3 2 2 3 2 2 4" xfId="47868"/>
    <cellStyle name="표준 5 5 2 3 2 2 3 2 3" xfId="19108"/>
    <cellStyle name="표준 5 5 2 3 2 2 3 2 4" xfId="23270"/>
    <cellStyle name="표준 5 5 2 3 2 2 3 2 5" xfId="27368"/>
    <cellStyle name="표준 5 5 2 3 2 2 3 2 6" xfId="35579"/>
    <cellStyle name="표준 5 5 2 3 2 2 3 2 7" xfId="43772"/>
    <cellStyle name="표준 5 5 2 3 2 2 3 3" xfId="8708"/>
    <cellStyle name="표준 5 5 2 3 2 2 3 3 2" xfId="29416"/>
    <cellStyle name="표준 5 5 2 3 2 2 3 3 3" xfId="37627"/>
    <cellStyle name="표준 5 5 2 3 2 2 3 3 4" xfId="45820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1"/>
    <cellStyle name="표준 5 5 2 3 2 2 3 9" xfId="41724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7"/>
    <cellStyle name="표준 5 5 2 3 2 2 4 2 2 4" xfId="48380"/>
    <cellStyle name="표준 5 5 2 3 2 2 4 2 3" xfId="19620"/>
    <cellStyle name="표준 5 5 2 3 2 2 4 2 4" xfId="23782"/>
    <cellStyle name="표준 5 5 2 3 2 2 4 2 5" xfId="27880"/>
    <cellStyle name="표준 5 5 2 3 2 2 4 2 6" xfId="36091"/>
    <cellStyle name="표준 5 5 2 3 2 2 4 2 7" xfId="44284"/>
    <cellStyle name="표준 5 5 2 3 2 2 4 3" xfId="9220"/>
    <cellStyle name="표준 5 5 2 3 2 2 4 3 2" xfId="29928"/>
    <cellStyle name="표준 5 5 2 3 2 2 4 3 3" xfId="38139"/>
    <cellStyle name="표준 5 5 2 3 2 2 4 3 4" xfId="46332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3"/>
    <cellStyle name="표준 5 5 2 3 2 2 4 9" xfId="42236"/>
    <cellStyle name="표준 5 5 2 3 2 2 5" xfId="9732"/>
    <cellStyle name="표준 5 5 2 3 2 2 5 2" xfId="13844"/>
    <cellStyle name="표준 5 5 2 3 2 2 5 2 2" xfId="30440"/>
    <cellStyle name="표준 5 5 2 3 2 2 5 2 3" xfId="38651"/>
    <cellStyle name="표준 5 5 2 3 2 2 5 2 4" xfId="46844"/>
    <cellStyle name="표준 5 5 2 3 2 2 5 3" xfId="18084"/>
    <cellStyle name="표준 5 5 2 3 2 2 5 4" xfId="22246"/>
    <cellStyle name="표준 5 5 2 3 2 2 5 5" xfId="26344"/>
    <cellStyle name="표준 5 5 2 3 2 2 5 6" xfId="34555"/>
    <cellStyle name="표준 5 5 2 3 2 2 5 7" xfId="42748"/>
    <cellStyle name="표준 5 5 2 3 2 2 6" xfId="7684"/>
    <cellStyle name="표준 5 5 2 3 2 2 6 2" xfId="28392"/>
    <cellStyle name="표준 5 5 2 3 2 2 6 3" xfId="36603"/>
    <cellStyle name="표준 5 5 2 3 2 2 6 4" xfId="44796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7"/>
    <cellStyle name="표준 5 5 2 3 2 3 2 2 4" xfId="47100"/>
    <cellStyle name="표준 5 5 2 3 2 3 2 3" xfId="18340"/>
    <cellStyle name="표준 5 5 2 3 2 3 2 4" xfId="22502"/>
    <cellStyle name="표준 5 5 2 3 2 3 2 5" xfId="26600"/>
    <cellStyle name="표준 5 5 2 3 2 3 2 6" xfId="34811"/>
    <cellStyle name="표준 5 5 2 3 2 3 2 7" xfId="43004"/>
    <cellStyle name="표준 5 5 2 3 2 3 3" xfId="7940"/>
    <cellStyle name="표준 5 5 2 3 2 3 3 2" xfId="28648"/>
    <cellStyle name="표준 5 5 2 3 2 3 3 3" xfId="36859"/>
    <cellStyle name="표준 5 5 2 3 2 3 3 4" xfId="45052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3"/>
    <cellStyle name="표준 5 5 2 3 2 3 9" xfId="40956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9"/>
    <cellStyle name="표준 5 5 2 3 2 4 2 2 4" xfId="47612"/>
    <cellStyle name="표준 5 5 2 3 2 4 2 3" xfId="18852"/>
    <cellStyle name="표준 5 5 2 3 2 4 2 4" xfId="23014"/>
    <cellStyle name="표준 5 5 2 3 2 4 2 5" xfId="27112"/>
    <cellStyle name="표준 5 5 2 3 2 4 2 6" xfId="35323"/>
    <cellStyle name="표준 5 5 2 3 2 4 2 7" xfId="43516"/>
    <cellStyle name="표준 5 5 2 3 2 4 3" xfId="8452"/>
    <cellStyle name="표준 5 5 2 3 2 4 3 2" xfId="29160"/>
    <cellStyle name="표준 5 5 2 3 2 4 3 3" xfId="37371"/>
    <cellStyle name="표준 5 5 2 3 2 4 3 4" xfId="45564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5"/>
    <cellStyle name="표준 5 5 2 3 2 4 9" xfId="41468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1"/>
    <cellStyle name="표준 5 5 2 3 2 5 2 2 4" xfId="48124"/>
    <cellStyle name="표준 5 5 2 3 2 5 2 3" xfId="19364"/>
    <cellStyle name="표준 5 5 2 3 2 5 2 4" xfId="23526"/>
    <cellStyle name="표준 5 5 2 3 2 5 2 5" xfId="27624"/>
    <cellStyle name="표준 5 5 2 3 2 5 2 6" xfId="35835"/>
    <cellStyle name="표준 5 5 2 3 2 5 2 7" xfId="44028"/>
    <cellStyle name="표준 5 5 2 3 2 5 3" xfId="8964"/>
    <cellStyle name="표준 5 5 2 3 2 5 3 2" xfId="29672"/>
    <cellStyle name="표준 5 5 2 3 2 5 3 3" xfId="37883"/>
    <cellStyle name="표준 5 5 2 3 2 5 3 4" xfId="46076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7"/>
    <cellStyle name="표준 5 5 2 3 2 5 9" xfId="41980"/>
    <cellStyle name="표준 5 5 2 3 2 6" xfId="9476"/>
    <cellStyle name="표준 5 5 2 3 2 6 2" xfId="13588"/>
    <cellStyle name="표준 5 5 2 3 2 6 2 2" xfId="30184"/>
    <cellStyle name="표준 5 5 2 3 2 6 2 3" xfId="38395"/>
    <cellStyle name="표준 5 5 2 3 2 6 2 4" xfId="46588"/>
    <cellStyle name="표준 5 5 2 3 2 6 3" xfId="17828"/>
    <cellStyle name="표준 5 5 2 3 2 6 4" xfId="21990"/>
    <cellStyle name="표준 5 5 2 3 2 6 5" xfId="26088"/>
    <cellStyle name="표준 5 5 2 3 2 6 6" xfId="34299"/>
    <cellStyle name="표준 5 5 2 3 2 6 7" xfId="42492"/>
    <cellStyle name="표준 5 5 2 3 2 7" xfId="7428"/>
    <cellStyle name="표준 5 5 2 3 2 7 2" xfId="28136"/>
    <cellStyle name="표준 5 5 2 3 2 7 3" xfId="36347"/>
    <cellStyle name="표준 5 5 2 3 2 7 4" xfId="44540"/>
    <cellStyle name="표준 5 5 2 3 2 8" xfId="11540"/>
    <cellStyle name="표준 5 5 2 3 2 9" xfId="15780"/>
    <cellStyle name="표준 5 5 2 3 3" xfId="700"/>
    <cellStyle name="표준 5 5 2 3 3 10" xfId="24168"/>
    <cellStyle name="표준 5 5 2 3 3 11" xfId="32379"/>
    <cellStyle name="표준 5 5 2 3 3 12" xfId="40572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5"/>
    <cellStyle name="표준 5 5 2 3 3 2 2 2 4" xfId="47228"/>
    <cellStyle name="표준 5 5 2 3 3 2 2 3" xfId="18468"/>
    <cellStyle name="표준 5 5 2 3 3 2 2 4" xfId="22630"/>
    <cellStyle name="표준 5 5 2 3 3 2 2 5" xfId="26728"/>
    <cellStyle name="표준 5 5 2 3 3 2 2 6" xfId="34939"/>
    <cellStyle name="표준 5 5 2 3 3 2 2 7" xfId="43132"/>
    <cellStyle name="표준 5 5 2 3 3 2 3" xfId="8068"/>
    <cellStyle name="표준 5 5 2 3 3 2 3 2" xfId="28776"/>
    <cellStyle name="표준 5 5 2 3 3 2 3 3" xfId="36987"/>
    <cellStyle name="표준 5 5 2 3 3 2 3 4" xfId="45180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1"/>
    <cellStyle name="표준 5 5 2 3 3 2 9" xfId="41084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7"/>
    <cellStyle name="표준 5 5 2 3 3 3 2 2 4" xfId="47740"/>
    <cellStyle name="표준 5 5 2 3 3 3 2 3" xfId="18980"/>
    <cellStyle name="표준 5 5 2 3 3 3 2 4" xfId="23142"/>
    <cellStyle name="표준 5 5 2 3 3 3 2 5" xfId="27240"/>
    <cellStyle name="표준 5 5 2 3 3 3 2 6" xfId="35451"/>
    <cellStyle name="표준 5 5 2 3 3 3 2 7" xfId="43644"/>
    <cellStyle name="표준 5 5 2 3 3 3 3" xfId="8580"/>
    <cellStyle name="표준 5 5 2 3 3 3 3 2" xfId="29288"/>
    <cellStyle name="표준 5 5 2 3 3 3 3 3" xfId="37499"/>
    <cellStyle name="표준 5 5 2 3 3 3 3 4" xfId="45692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3"/>
    <cellStyle name="표준 5 5 2 3 3 3 9" xfId="41596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9"/>
    <cellStyle name="표준 5 5 2 3 3 4 2 2 4" xfId="48252"/>
    <cellStyle name="표준 5 5 2 3 3 4 2 3" xfId="19492"/>
    <cellStyle name="표준 5 5 2 3 3 4 2 4" xfId="23654"/>
    <cellStyle name="표준 5 5 2 3 3 4 2 5" xfId="27752"/>
    <cellStyle name="표준 5 5 2 3 3 4 2 6" xfId="35963"/>
    <cellStyle name="표준 5 5 2 3 3 4 2 7" xfId="44156"/>
    <cellStyle name="표준 5 5 2 3 3 4 3" xfId="9092"/>
    <cellStyle name="표준 5 5 2 3 3 4 3 2" xfId="29800"/>
    <cellStyle name="표준 5 5 2 3 3 4 3 3" xfId="38011"/>
    <cellStyle name="표준 5 5 2 3 3 4 3 4" xfId="46204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5"/>
    <cellStyle name="표준 5 5 2 3 3 4 9" xfId="42108"/>
    <cellStyle name="표준 5 5 2 3 3 5" xfId="9604"/>
    <cellStyle name="표준 5 5 2 3 3 5 2" xfId="13716"/>
    <cellStyle name="표준 5 5 2 3 3 5 2 2" xfId="30312"/>
    <cellStyle name="표준 5 5 2 3 3 5 2 3" xfId="38523"/>
    <cellStyle name="표준 5 5 2 3 3 5 2 4" xfId="46716"/>
    <cellStyle name="표준 5 5 2 3 3 5 3" xfId="17956"/>
    <cellStyle name="표준 5 5 2 3 3 5 4" xfId="22118"/>
    <cellStyle name="표준 5 5 2 3 3 5 5" xfId="26216"/>
    <cellStyle name="표준 5 5 2 3 3 5 6" xfId="34427"/>
    <cellStyle name="표준 5 5 2 3 3 5 7" xfId="42620"/>
    <cellStyle name="표준 5 5 2 3 3 6" xfId="7556"/>
    <cellStyle name="표준 5 5 2 3 3 6 2" xfId="28264"/>
    <cellStyle name="표준 5 5 2 3 3 6 3" xfId="36475"/>
    <cellStyle name="표준 5 5 2 3 3 6 4" xfId="44668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9"/>
    <cellStyle name="표준 5 5 2 3 4 2 2 4" xfId="46972"/>
    <cellStyle name="표준 5 5 2 3 4 2 3" xfId="18212"/>
    <cellStyle name="표준 5 5 2 3 4 2 4" xfId="22374"/>
    <cellStyle name="표준 5 5 2 3 4 2 5" xfId="26472"/>
    <cellStyle name="표준 5 5 2 3 4 2 6" xfId="34683"/>
    <cellStyle name="표준 5 5 2 3 4 2 7" xfId="42876"/>
    <cellStyle name="표준 5 5 2 3 4 3" xfId="7812"/>
    <cellStyle name="표준 5 5 2 3 4 3 2" xfId="28520"/>
    <cellStyle name="표준 5 5 2 3 4 3 3" xfId="36731"/>
    <cellStyle name="표준 5 5 2 3 4 3 4" xfId="44924"/>
    <cellStyle name="표준 5 5 2 3 4 4" xfId="11924"/>
    <cellStyle name="표준 5 5 2 3 4 5" xfId="16164"/>
    <cellStyle name="표준 5 5 2 3 4 6" xfId="20326"/>
    <cellStyle name="표준 5 5 2 3 4 7" xfId="24424"/>
    <cellStyle name="표준 5 5 2 3 4 8" xfId="32635"/>
    <cellStyle name="표준 5 5 2 3 4 9" xfId="40828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1"/>
    <cellStyle name="표준 5 5 2 3 5 2 2 4" xfId="47484"/>
    <cellStyle name="표준 5 5 2 3 5 2 3" xfId="18724"/>
    <cellStyle name="표준 5 5 2 3 5 2 4" xfId="22886"/>
    <cellStyle name="표준 5 5 2 3 5 2 5" xfId="26984"/>
    <cellStyle name="표준 5 5 2 3 5 2 6" xfId="35195"/>
    <cellStyle name="표준 5 5 2 3 5 2 7" xfId="43388"/>
    <cellStyle name="표준 5 5 2 3 5 3" xfId="8324"/>
    <cellStyle name="표준 5 5 2 3 5 3 2" xfId="29032"/>
    <cellStyle name="표준 5 5 2 3 5 3 3" xfId="37243"/>
    <cellStyle name="표준 5 5 2 3 5 3 4" xfId="45436"/>
    <cellStyle name="표준 5 5 2 3 5 4" xfId="12436"/>
    <cellStyle name="표준 5 5 2 3 5 5" xfId="16676"/>
    <cellStyle name="표준 5 5 2 3 5 6" xfId="20838"/>
    <cellStyle name="표준 5 5 2 3 5 7" xfId="24936"/>
    <cellStyle name="표준 5 5 2 3 5 8" xfId="33147"/>
    <cellStyle name="표준 5 5 2 3 5 9" xfId="41340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3"/>
    <cellStyle name="표준 5 5 2 3 6 2 2 4" xfId="47996"/>
    <cellStyle name="표준 5 5 2 3 6 2 3" xfId="19236"/>
    <cellStyle name="표준 5 5 2 3 6 2 4" xfId="23398"/>
    <cellStyle name="표준 5 5 2 3 6 2 5" xfId="27496"/>
    <cellStyle name="표준 5 5 2 3 6 2 6" xfId="35707"/>
    <cellStyle name="표준 5 5 2 3 6 2 7" xfId="43900"/>
    <cellStyle name="표준 5 5 2 3 6 3" xfId="8836"/>
    <cellStyle name="표준 5 5 2 3 6 3 2" xfId="29544"/>
    <cellStyle name="표준 5 5 2 3 6 3 3" xfId="37755"/>
    <cellStyle name="표준 5 5 2 3 6 3 4" xfId="45948"/>
    <cellStyle name="표준 5 5 2 3 6 4" xfId="12948"/>
    <cellStyle name="표준 5 5 2 3 6 5" xfId="17188"/>
    <cellStyle name="표준 5 5 2 3 6 6" xfId="21350"/>
    <cellStyle name="표준 5 5 2 3 6 7" xfId="25448"/>
    <cellStyle name="표준 5 5 2 3 6 8" xfId="33659"/>
    <cellStyle name="표준 5 5 2 3 6 9" xfId="41852"/>
    <cellStyle name="표준 5 5 2 3 7" xfId="9348"/>
    <cellStyle name="표준 5 5 2 3 7 2" xfId="13460"/>
    <cellStyle name="표준 5 5 2 3 7 2 2" xfId="30056"/>
    <cellStyle name="표준 5 5 2 3 7 2 3" xfId="38267"/>
    <cellStyle name="표준 5 5 2 3 7 2 4" xfId="46460"/>
    <cellStyle name="표준 5 5 2 3 7 3" xfId="17700"/>
    <cellStyle name="표준 5 5 2 3 7 4" xfId="21862"/>
    <cellStyle name="표준 5 5 2 3 7 5" xfId="25960"/>
    <cellStyle name="표준 5 5 2 3 7 6" xfId="34171"/>
    <cellStyle name="표준 5 5 2 3 7 7" xfId="42364"/>
    <cellStyle name="표준 5 5 2 3 8" xfId="7300"/>
    <cellStyle name="표준 5 5 2 3 8 2" xfId="28008"/>
    <cellStyle name="표준 5 5 2 3 8 3" xfId="36219"/>
    <cellStyle name="표준 5 5 2 3 8 4" xfId="44412"/>
    <cellStyle name="표준 5 5 2 3 9" xfId="11412"/>
    <cellStyle name="표준 5 5 2 4" xfId="508"/>
    <cellStyle name="표준 5 5 2 4 10" xfId="19878"/>
    <cellStyle name="표준 5 5 2 4 11" xfId="23976"/>
    <cellStyle name="표준 5 5 2 4 12" xfId="32187"/>
    <cellStyle name="표준 5 5 2 4 13" xfId="40380"/>
    <cellStyle name="표준 5 5 2 4 2" xfId="764"/>
    <cellStyle name="표준 5 5 2 4 2 10" xfId="24232"/>
    <cellStyle name="표준 5 5 2 4 2 11" xfId="32443"/>
    <cellStyle name="표준 5 5 2 4 2 12" xfId="40636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9"/>
    <cellStyle name="표준 5 5 2 4 2 2 2 2 4" xfId="47292"/>
    <cellStyle name="표준 5 5 2 4 2 2 2 3" xfId="18532"/>
    <cellStyle name="표준 5 5 2 4 2 2 2 4" xfId="22694"/>
    <cellStyle name="표준 5 5 2 4 2 2 2 5" xfId="26792"/>
    <cellStyle name="표준 5 5 2 4 2 2 2 6" xfId="35003"/>
    <cellStyle name="표준 5 5 2 4 2 2 2 7" xfId="43196"/>
    <cellStyle name="표준 5 5 2 4 2 2 3" xfId="8132"/>
    <cellStyle name="표준 5 5 2 4 2 2 3 2" xfId="28840"/>
    <cellStyle name="표준 5 5 2 4 2 2 3 3" xfId="37051"/>
    <cellStyle name="표준 5 5 2 4 2 2 3 4" xfId="45244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5"/>
    <cellStyle name="표준 5 5 2 4 2 2 9" xfId="41148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1"/>
    <cellStyle name="표준 5 5 2 4 2 3 2 2 4" xfId="47804"/>
    <cellStyle name="표준 5 5 2 4 2 3 2 3" xfId="19044"/>
    <cellStyle name="표준 5 5 2 4 2 3 2 4" xfId="23206"/>
    <cellStyle name="표준 5 5 2 4 2 3 2 5" xfId="27304"/>
    <cellStyle name="표준 5 5 2 4 2 3 2 6" xfId="35515"/>
    <cellStyle name="표준 5 5 2 4 2 3 2 7" xfId="43708"/>
    <cellStyle name="표준 5 5 2 4 2 3 3" xfId="8644"/>
    <cellStyle name="표준 5 5 2 4 2 3 3 2" xfId="29352"/>
    <cellStyle name="표준 5 5 2 4 2 3 3 3" xfId="37563"/>
    <cellStyle name="표준 5 5 2 4 2 3 3 4" xfId="45756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7"/>
    <cellStyle name="표준 5 5 2 4 2 3 9" xfId="41660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3"/>
    <cellStyle name="표준 5 5 2 4 2 4 2 2 4" xfId="48316"/>
    <cellStyle name="표준 5 5 2 4 2 4 2 3" xfId="19556"/>
    <cellStyle name="표준 5 5 2 4 2 4 2 4" xfId="23718"/>
    <cellStyle name="표준 5 5 2 4 2 4 2 5" xfId="27816"/>
    <cellStyle name="표준 5 5 2 4 2 4 2 6" xfId="36027"/>
    <cellStyle name="표준 5 5 2 4 2 4 2 7" xfId="44220"/>
    <cellStyle name="표준 5 5 2 4 2 4 3" xfId="9156"/>
    <cellStyle name="표준 5 5 2 4 2 4 3 2" xfId="29864"/>
    <cellStyle name="표준 5 5 2 4 2 4 3 3" xfId="38075"/>
    <cellStyle name="표준 5 5 2 4 2 4 3 4" xfId="46268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9"/>
    <cellStyle name="표준 5 5 2 4 2 4 9" xfId="42172"/>
    <cellStyle name="표준 5 5 2 4 2 5" xfId="9668"/>
    <cellStyle name="표준 5 5 2 4 2 5 2" xfId="13780"/>
    <cellStyle name="표준 5 5 2 4 2 5 2 2" xfId="30376"/>
    <cellStyle name="표준 5 5 2 4 2 5 2 3" xfId="38587"/>
    <cellStyle name="표준 5 5 2 4 2 5 2 4" xfId="46780"/>
    <cellStyle name="표준 5 5 2 4 2 5 3" xfId="18020"/>
    <cellStyle name="표준 5 5 2 4 2 5 4" xfId="22182"/>
    <cellStyle name="표준 5 5 2 4 2 5 5" xfId="26280"/>
    <cellStyle name="표준 5 5 2 4 2 5 6" xfId="34491"/>
    <cellStyle name="표준 5 5 2 4 2 5 7" xfId="42684"/>
    <cellStyle name="표준 5 5 2 4 2 6" xfId="7620"/>
    <cellStyle name="표준 5 5 2 4 2 6 2" xfId="28328"/>
    <cellStyle name="표준 5 5 2 4 2 6 3" xfId="36539"/>
    <cellStyle name="표준 5 5 2 4 2 6 4" xfId="44732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3"/>
    <cellStyle name="표준 5 5 2 4 3 2 2 4" xfId="47036"/>
    <cellStyle name="표준 5 5 2 4 3 2 3" xfId="18276"/>
    <cellStyle name="표준 5 5 2 4 3 2 4" xfId="22438"/>
    <cellStyle name="표준 5 5 2 4 3 2 5" xfId="26536"/>
    <cellStyle name="표준 5 5 2 4 3 2 6" xfId="34747"/>
    <cellStyle name="표준 5 5 2 4 3 2 7" xfId="42940"/>
    <cellStyle name="표준 5 5 2 4 3 3" xfId="7876"/>
    <cellStyle name="표준 5 5 2 4 3 3 2" xfId="28584"/>
    <cellStyle name="표준 5 5 2 4 3 3 3" xfId="36795"/>
    <cellStyle name="표준 5 5 2 4 3 3 4" xfId="44988"/>
    <cellStyle name="표준 5 5 2 4 3 4" xfId="11988"/>
    <cellStyle name="표준 5 5 2 4 3 5" xfId="16228"/>
    <cellStyle name="표준 5 5 2 4 3 6" xfId="20390"/>
    <cellStyle name="표준 5 5 2 4 3 7" xfId="24488"/>
    <cellStyle name="표준 5 5 2 4 3 8" xfId="32699"/>
    <cellStyle name="표준 5 5 2 4 3 9" xfId="40892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5"/>
    <cellStyle name="표준 5 5 2 4 4 2 2 4" xfId="47548"/>
    <cellStyle name="표준 5 5 2 4 4 2 3" xfId="18788"/>
    <cellStyle name="표준 5 5 2 4 4 2 4" xfId="22950"/>
    <cellStyle name="표준 5 5 2 4 4 2 5" xfId="27048"/>
    <cellStyle name="표준 5 5 2 4 4 2 6" xfId="35259"/>
    <cellStyle name="표준 5 5 2 4 4 2 7" xfId="43452"/>
    <cellStyle name="표준 5 5 2 4 4 3" xfId="8388"/>
    <cellStyle name="표준 5 5 2 4 4 3 2" xfId="29096"/>
    <cellStyle name="표준 5 5 2 4 4 3 3" xfId="37307"/>
    <cellStyle name="표준 5 5 2 4 4 3 4" xfId="45500"/>
    <cellStyle name="표준 5 5 2 4 4 4" xfId="12500"/>
    <cellStyle name="표준 5 5 2 4 4 5" xfId="16740"/>
    <cellStyle name="표준 5 5 2 4 4 6" xfId="20902"/>
    <cellStyle name="표준 5 5 2 4 4 7" xfId="25000"/>
    <cellStyle name="표준 5 5 2 4 4 8" xfId="33211"/>
    <cellStyle name="표준 5 5 2 4 4 9" xfId="41404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7"/>
    <cellStyle name="표준 5 5 2 4 5 2 2 4" xfId="48060"/>
    <cellStyle name="표준 5 5 2 4 5 2 3" xfId="19300"/>
    <cellStyle name="표준 5 5 2 4 5 2 4" xfId="23462"/>
    <cellStyle name="표준 5 5 2 4 5 2 5" xfId="27560"/>
    <cellStyle name="표준 5 5 2 4 5 2 6" xfId="35771"/>
    <cellStyle name="표준 5 5 2 4 5 2 7" xfId="43964"/>
    <cellStyle name="표준 5 5 2 4 5 3" xfId="8900"/>
    <cellStyle name="표준 5 5 2 4 5 3 2" xfId="29608"/>
    <cellStyle name="표준 5 5 2 4 5 3 3" xfId="37819"/>
    <cellStyle name="표준 5 5 2 4 5 3 4" xfId="46012"/>
    <cellStyle name="표준 5 5 2 4 5 4" xfId="13012"/>
    <cellStyle name="표준 5 5 2 4 5 5" xfId="17252"/>
    <cellStyle name="표준 5 5 2 4 5 6" xfId="21414"/>
    <cellStyle name="표준 5 5 2 4 5 7" xfId="25512"/>
    <cellStyle name="표준 5 5 2 4 5 8" xfId="33723"/>
    <cellStyle name="표준 5 5 2 4 5 9" xfId="41916"/>
    <cellStyle name="표준 5 5 2 4 6" xfId="9412"/>
    <cellStyle name="표준 5 5 2 4 6 2" xfId="13524"/>
    <cellStyle name="표준 5 5 2 4 6 2 2" xfId="30120"/>
    <cellStyle name="표준 5 5 2 4 6 2 3" xfId="38331"/>
    <cellStyle name="표준 5 5 2 4 6 2 4" xfId="46524"/>
    <cellStyle name="표준 5 5 2 4 6 3" xfId="17764"/>
    <cellStyle name="표준 5 5 2 4 6 4" xfId="21926"/>
    <cellStyle name="표준 5 5 2 4 6 5" xfId="26024"/>
    <cellStyle name="표준 5 5 2 4 6 6" xfId="34235"/>
    <cellStyle name="표준 5 5 2 4 6 7" xfId="42428"/>
    <cellStyle name="표준 5 5 2 4 7" xfId="7364"/>
    <cellStyle name="표준 5 5 2 4 7 2" xfId="28072"/>
    <cellStyle name="표준 5 5 2 4 7 3" xfId="36283"/>
    <cellStyle name="표준 5 5 2 4 7 4" xfId="44476"/>
    <cellStyle name="표준 5 5 2 4 8" xfId="11476"/>
    <cellStyle name="표준 5 5 2 4 9" xfId="15716"/>
    <cellStyle name="표준 5 5 2 5" xfId="636"/>
    <cellStyle name="표준 5 5 2 5 10" xfId="24104"/>
    <cellStyle name="표준 5 5 2 5 11" xfId="32315"/>
    <cellStyle name="표준 5 5 2 5 12" xfId="40508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1"/>
    <cellStyle name="표준 5 5 2 5 2 2 2 4" xfId="47164"/>
    <cellStyle name="표준 5 5 2 5 2 2 3" xfId="18404"/>
    <cellStyle name="표준 5 5 2 5 2 2 4" xfId="22566"/>
    <cellStyle name="표준 5 5 2 5 2 2 5" xfId="26664"/>
    <cellStyle name="표준 5 5 2 5 2 2 6" xfId="34875"/>
    <cellStyle name="표준 5 5 2 5 2 2 7" xfId="43068"/>
    <cellStyle name="표준 5 5 2 5 2 3" xfId="8004"/>
    <cellStyle name="표준 5 5 2 5 2 3 2" xfId="28712"/>
    <cellStyle name="표준 5 5 2 5 2 3 3" xfId="36923"/>
    <cellStyle name="표준 5 5 2 5 2 3 4" xfId="45116"/>
    <cellStyle name="표준 5 5 2 5 2 4" xfId="12116"/>
    <cellStyle name="표준 5 5 2 5 2 5" xfId="16356"/>
    <cellStyle name="표준 5 5 2 5 2 6" xfId="20518"/>
    <cellStyle name="표준 5 5 2 5 2 7" xfId="24616"/>
    <cellStyle name="표준 5 5 2 5 2 8" xfId="32827"/>
    <cellStyle name="표준 5 5 2 5 2 9" xfId="41020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3"/>
    <cellStyle name="표준 5 5 2 5 3 2 2 4" xfId="47676"/>
    <cellStyle name="표준 5 5 2 5 3 2 3" xfId="18916"/>
    <cellStyle name="표준 5 5 2 5 3 2 4" xfId="23078"/>
    <cellStyle name="표준 5 5 2 5 3 2 5" xfId="27176"/>
    <cellStyle name="표준 5 5 2 5 3 2 6" xfId="35387"/>
    <cellStyle name="표준 5 5 2 5 3 2 7" xfId="43580"/>
    <cellStyle name="표준 5 5 2 5 3 3" xfId="8516"/>
    <cellStyle name="표준 5 5 2 5 3 3 2" xfId="29224"/>
    <cellStyle name="표준 5 5 2 5 3 3 3" xfId="37435"/>
    <cellStyle name="표준 5 5 2 5 3 3 4" xfId="45628"/>
    <cellStyle name="표준 5 5 2 5 3 4" xfId="12628"/>
    <cellStyle name="표준 5 5 2 5 3 5" xfId="16868"/>
    <cellStyle name="표준 5 5 2 5 3 6" xfId="21030"/>
    <cellStyle name="표준 5 5 2 5 3 7" xfId="25128"/>
    <cellStyle name="표준 5 5 2 5 3 8" xfId="33339"/>
    <cellStyle name="표준 5 5 2 5 3 9" xfId="41532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5"/>
    <cellStyle name="표준 5 5 2 5 4 2 2 4" xfId="48188"/>
    <cellStyle name="표준 5 5 2 5 4 2 3" xfId="19428"/>
    <cellStyle name="표준 5 5 2 5 4 2 4" xfId="23590"/>
    <cellStyle name="표준 5 5 2 5 4 2 5" xfId="27688"/>
    <cellStyle name="표준 5 5 2 5 4 2 6" xfId="35899"/>
    <cellStyle name="표준 5 5 2 5 4 2 7" xfId="44092"/>
    <cellStyle name="표준 5 5 2 5 4 3" xfId="9028"/>
    <cellStyle name="표준 5 5 2 5 4 3 2" xfId="29736"/>
    <cellStyle name="표준 5 5 2 5 4 3 3" xfId="37947"/>
    <cellStyle name="표준 5 5 2 5 4 3 4" xfId="46140"/>
    <cellStyle name="표준 5 5 2 5 4 4" xfId="13140"/>
    <cellStyle name="표준 5 5 2 5 4 5" xfId="17380"/>
    <cellStyle name="표준 5 5 2 5 4 6" xfId="21542"/>
    <cellStyle name="표준 5 5 2 5 4 7" xfId="25640"/>
    <cellStyle name="표준 5 5 2 5 4 8" xfId="33851"/>
    <cellStyle name="표준 5 5 2 5 4 9" xfId="42044"/>
    <cellStyle name="표준 5 5 2 5 5" xfId="9540"/>
    <cellStyle name="표준 5 5 2 5 5 2" xfId="13652"/>
    <cellStyle name="표준 5 5 2 5 5 2 2" xfId="30248"/>
    <cellStyle name="표준 5 5 2 5 5 2 3" xfId="38459"/>
    <cellStyle name="표준 5 5 2 5 5 2 4" xfId="46652"/>
    <cellStyle name="표준 5 5 2 5 5 3" xfId="17892"/>
    <cellStyle name="표준 5 5 2 5 5 4" xfId="22054"/>
    <cellStyle name="표준 5 5 2 5 5 5" xfId="26152"/>
    <cellStyle name="표준 5 5 2 5 5 6" xfId="34363"/>
    <cellStyle name="표준 5 5 2 5 5 7" xfId="42556"/>
    <cellStyle name="표준 5 5 2 5 6" xfId="7492"/>
    <cellStyle name="표준 5 5 2 5 6 2" xfId="28200"/>
    <cellStyle name="표준 5 5 2 5 6 3" xfId="36411"/>
    <cellStyle name="표준 5 5 2 5 6 4" xfId="44604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5"/>
    <cellStyle name="표준 5 5 2 6 2 2 4" xfId="46908"/>
    <cellStyle name="표준 5 5 2 6 2 3" xfId="18148"/>
    <cellStyle name="표준 5 5 2 6 2 4" xfId="22310"/>
    <cellStyle name="표준 5 5 2 6 2 5" xfId="26408"/>
    <cellStyle name="표준 5 5 2 6 2 6" xfId="34619"/>
    <cellStyle name="표준 5 5 2 6 2 7" xfId="42812"/>
    <cellStyle name="표준 5 5 2 6 3" xfId="7748"/>
    <cellStyle name="표준 5 5 2 6 3 2" xfId="28456"/>
    <cellStyle name="표준 5 5 2 6 3 3" xfId="36667"/>
    <cellStyle name="표준 5 5 2 6 3 4" xfId="44860"/>
    <cellStyle name="표준 5 5 2 6 4" xfId="11860"/>
    <cellStyle name="표준 5 5 2 6 5" xfId="16100"/>
    <cellStyle name="표준 5 5 2 6 6" xfId="20262"/>
    <cellStyle name="표준 5 5 2 6 7" xfId="24360"/>
    <cellStyle name="표준 5 5 2 6 8" xfId="32571"/>
    <cellStyle name="표준 5 5 2 6 9" xfId="40764"/>
    <cellStyle name="표준 5 5 2 7" xfId="1404"/>
    <cellStyle name="표준 5 5 2 7 2" xfId="10308"/>
    <cellStyle name="표준 5 5 2 7 2 2" xfId="14420"/>
    <cellStyle name="표준 5 5 2 7 2 2 2" xfId="31016"/>
    <cellStyle name="표준 5 5 2 7 2 2 3" xfId="39227"/>
    <cellStyle name="표준 5 5 2 7 2 2 4" xfId="47420"/>
    <cellStyle name="표준 5 5 2 7 2 3" xfId="18660"/>
    <cellStyle name="표준 5 5 2 7 2 4" xfId="22822"/>
    <cellStyle name="표준 5 5 2 7 2 5" xfId="26920"/>
    <cellStyle name="표준 5 5 2 7 2 6" xfId="35131"/>
    <cellStyle name="표준 5 5 2 7 2 7" xfId="43324"/>
    <cellStyle name="표준 5 5 2 7 3" xfId="8260"/>
    <cellStyle name="표준 5 5 2 7 3 2" xfId="28968"/>
    <cellStyle name="표준 5 5 2 7 3 3" xfId="37179"/>
    <cellStyle name="표준 5 5 2 7 3 4" xfId="45372"/>
    <cellStyle name="표준 5 5 2 7 4" xfId="12372"/>
    <cellStyle name="표준 5 5 2 7 5" xfId="16612"/>
    <cellStyle name="표준 5 5 2 7 6" xfId="20774"/>
    <cellStyle name="표준 5 5 2 7 7" xfId="24872"/>
    <cellStyle name="표준 5 5 2 7 8" xfId="33083"/>
    <cellStyle name="표준 5 5 2 7 9" xfId="41276"/>
    <cellStyle name="표준 5 5 2 8" xfId="1916"/>
    <cellStyle name="표준 5 5 2 8 2" xfId="10820"/>
    <cellStyle name="표준 5 5 2 8 2 2" xfId="14932"/>
    <cellStyle name="표준 5 5 2 8 2 2 2" xfId="31528"/>
    <cellStyle name="표준 5 5 2 8 2 2 3" xfId="39739"/>
    <cellStyle name="표준 5 5 2 8 2 2 4" xfId="47932"/>
    <cellStyle name="표준 5 5 2 8 2 3" xfId="19172"/>
    <cellStyle name="표준 5 5 2 8 2 4" xfId="23334"/>
    <cellStyle name="표준 5 5 2 8 2 5" xfId="27432"/>
    <cellStyle name="표준 5 5 2 8 2 6" xfId="35643"/>
    <cellStyle name="표준 5 5 2 8 2 7" xfId="43836"/>
    <cellStyle name="표준 5 5 2 8 3" xfId="8772"/>
    <cellStyle name="표준 5 5 2 8 3 2" xfId="29480"/>
    <cellStyle name="표준 5 5 2 8 3 3" xfId="37691"/>
    <cellStyle name="표준 5 5 2 8 3 4" xfId="45884"/>
    <cellStyle name="표준 5 5 2 8 4" xfId="12884"/>
    <cellStyle name="표준 5 5 2 8 5" xfId="17124"/>
    <cellStyle name="표준 5 5 2 8 6" xfId="21286"/>
    <cellStyle name="표준 5 5 2 8 7" xfId="25384"/>
    <cellStyle name="표준 5 5 2 8 8" xfId="33595"/>
    <cellStyle name="표준 5 5 2 8 9" xfId="41788"/>
    <cellStyle name="표준 5 5 2 9" xfId="6973"/>
    <cellStyle name="표준 5 5 2 9 2" xfId="9284"/>
    <cellStyle name="표준 5 5 2 9 2 2" xfId="29992"/>
    <cellStyle name="표준 5 5 2 9 2 3" xfId="38203"/>
    <cellStyle name="표준 5 5 2 9 2 4" xfId="46396"/>
    <cellStyle name="표준 5 5 2 9 3" xfId="13396"/>
    <cellStyle name="표준 5 5 2 9 4" xfId="17636"/>
    <cellStyle name="표준 5 5 2 9 5" xfId="21798"/>
    <cellStyle name="표준 5 5 2 9 6" xfId="25896"/>
    <cellStyle name="표준 5 5 2 9 7" xfId="34107"/>
    <cellStyle name="표준 5 5 2 9 8" xfId="42300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5"/>
    <cellStyle name="표준 5 5 3 18" xfId="40268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9"/>
    <cellStyle name="표준 5 5 3 2 16" xfId="40332"/>
    <cellStyle name="표준 5 5 3 2 2" xfId="588"/>
    <cellStyle name="표준 5 5 3 2 2 10" xfId="19958"/>
    <cellStyle name="표준 5 5 3 2 2 11" xfId="24056"/>
    <cellStyle name="표준 5 5 3 2 2 12" xfId="32267"/>
    <cellStyle name="표준 5 5 3 2 2 13" xfId="40460"/>
    <cellStyle name="표준 5 5 3 2 2 2" xfId="844"/>
    <cellStyle name="표준 5 5 3 2 2 2 10" xfId="24312"/>
    <cellStyle name="표준 5 5 3 2 2 2 11" xfId="32523"/>
    <cellStyle name="표준 5 5 3 2 2 2 12" xfId="40716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9"/>
    <cellStyle name="표준 5 5 3 2 2 2 2 2 2 4" xfId="47372"/>
    <cellStyle name="표준 5 5 3 2 2 2 2 2 3" xfId="18612"/>
    <cellStyle name="표준 5 5 3 2 2 2 2 2 4" xfId="22774"/>
    <cellStyle name="표준 5 5 3 2 2 2 2 2 5" xfId="26872"/>
    <cellStyle name="표준 5 5 3 2 2 2 2 2 6" xfId="35083"/>
    <cellStyle name="표준 5 5 3 2 2 2 2 2 7" xfId="43276"/>
    <cellStyle name="표준 5 5 3 2 2 2 2 3" xfId="8212"/>
    <cellStyle name="표준 5 5 3 2 2 2 2 3 2" xfId="28920"/>
    <cellStyle name="표준 5 5 3 2 2 2 2 3 3" xfId="37131"/>
    <cellStyle name="표준 5 5 3 2 2 2 2 3 4" xfId="45324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5"/>
    <cellStyle name="표준 5 5 3 2 2 2 2 9" xfId="41228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1"/>
    <cellStyle name="표준 5 5 3 2 2 2 3 2 2 4" xfId="47884"/>
    <cellStyle name="표준 5 5 3 2 2 2 3 2 3" xfId="19124"/>
    <cellStyle name="표준 5 5 3 2 2 2 3 2 4" xfId="23286"/>
    <cellStyle name="표준 5 5 3 2 2 2 3 2 5" xfId="27384"/>
    <cellStyle name="표준 5 5 3 2 2 2 3 2 6" xfId="35595"/>
    <cellStyle name="표준 5 5 3 2 2 2 3 2 7" xfId="43788"/>
    <cellStyle name="표준 5 5 3 2 2 2 3 3" xfId="8724"/>
    <cellStyle name="표준 5 5 3 2 2 2 3 3 2" xfId="29432"/>
    <cellStyle name="표준 5 5 3 2 2 2 3 3 3" xfId="37643"/>
    <cellStyle name="표준 5 5 3 2 2 2 3 3 4" xfId="45836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7"/>
    <cellStyle name="표준 5 5 3 2 2 2 3 9" xfId="41740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3"/>
    <cellStyle name="표준 5 5 3 2 2 2 4 2 2 4" xfId="48396"/>
    <cellStyle name="표준 5 5 3 2 2 2 4 2 3" xfId="19636"/>
    <cellStyle name="표준 5 5 3 2 2 2 4 2 4" xfId="23798"/>
    <cellStyle name="표준 5 5 3 2 2 2 4 2 5" xfId="27896"/>
    <cellStyle name="표준 5 5 3 2 2 2 4 2 6" xfId="36107"/>
    <cellStyle name="표준 5 5 3 2 2 2 4 2 7" xfId="44300"/>
    <cellStyle name="표준 5 5 3 2 2 2 4 3" xfId="9236"/>
    <cellStyle name="표준 5 5 3 2 2 2 4 3 2" xfId="29944"/>
    <cellStyle name="표준 5 5 3 2 2 2 4 3 3" xfId="38155"/>
    <cellStyle name="표준 5 5 3 2 2 2 4 3 4" xfId="46348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9"/>
    <cellStyle name="표준 5 5 3 2 2 2 4 9" xfId="42252"/>
    <cellStyle name="표준 5 5 3 2 2 2 5" xfId="9748"/>
    <cellStyle name="표준 5 5 3 2 2 2 5 2" xfId="13860"/>
    <cellStyle name="표준 5 5 3 2 2 2 5 2 2" xfId="30456"/>
    <cellStyle name="표준 5 5 3 2 2 2 5 2 3" xfId="38667"/>
    <cellStyle name="표준 5 5 3 2 2 2 5 2 4" xfId="46860"/>
    <cellStyle name="표준 5 5 3 2 2 2 5 3" xfId="18100"/>
    <cellStyle name="표준 5 5 3 2 2 2 5 4" xfId="22262"/>
    <cellStyle name="표준 5 5 3 2 2 2 5 5" xfId="26360"/>
    <cellStyle name="표준 5 5 3 2 2 2 5 6" xfId="34571"/>
    <cellStyle name="표준 5 5 3 2 2 2 5 7" xfId="42764"/>
    <cellStyle name="표준 5 5 3 2 2 2 6" xfId="7700"/>
    <cellStyle name="표준 5 5 3 2 2 2 6 2" xfId="28408"/>
    <cellStyle name="표준 5 5 3 2 2 2 6 3" xfId="36619"/>
    <cellStyle name="표준 5 5 3 2 2 2 6 4" xfId="44812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3"/>
    <cellStyle name="표준 5 5 3 2 2 3 2 2 4" xfId="47116"/>
    <cellStyle name="표준 5 5 3 2 2 3 2 3" xfId="18356"/>
    <cellStyle name="표준 5 5 3 2 2 3 2 4" xfId="22518"/>
    <cellStyle name="표준 5 5 3 2 2 3 2 5" xfId="26616"/>
    <cellStyle name="표준 5 5 3 2 2 3 2 6" xfId="34827"/>
    <cellStyle name="표준 5 5 3 2 2 3 2 7" xfId="43020"/>
    <cellStyle name="표준 5 5 3 2 2 3 3" xfId="7956"/>
    <cellStyle name="표준 5 5 3 2 2 3 3 2" xfId="28664"/>
    <cellStyle name="표준 5 5 3 2 2 3 3 3" xfId="36875"/>
    <cellStyle name="표준 5 5 3 2 2 3 3 4" xfId="45068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9"/>
    <cellStyle name="표준 5 5 3 2 2 3 9" xfId="40972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5"/>
    <cellStyle name="표준 5 5 3 2 2 4 2 2 4" xfId="47628"/>
    <cellStyle name="표준 5 5 3 2 2 4 2 3" xfId="18868"/>
    <cellStyle name="표준 5 5 3 2 2 4 2 4" xfId="23030"/>
    <cellStyle name="표준 5 5 3 2 2 4 2 5" xfId="27128"/>
    <cellStyle name="표준 5 5 3 2 2 4 2 6" xfId="35339"/>
    <cellStyle name="표준 5 5 3 2 2 4 2 7" xfId="43532"/>
    <cellStyle name="표준 5 5 3 2 2 4 3" xfId="8468"/>
    <cellStyle name="표준 5 5 3 2 2 4 3 2" xfId="29176"/>
    <cellStyle name="표준 5 5 3 2 2 4 3 3" xfId="37387"/>
    <cellStyle name="표준 5 5 3 2 2 4 3 4" xfId="45580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1"/>
    <cellStyle name="표준 5 5 3 2 2 4 9" xfId="41484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7"/>
    <cellStyle name="표준 5 5 3 2 2 5 2 2 4" xfId="48140"/>
    <cellStyle name="표준 5 5 3 2 2 5 2 3" xfId="19380"/>
    <cellStyle name="표준 5 5 3 2 2 5 2 4" xfId="23542"/>
    <cellStyle name="표준 5 5 3 2 2 5 2 5" xfId="27640"/>
    <cellStyle name="표준 5 5 3 2 2 5 2 6" xfId="35851"/>
    <cellStyle name="표준 5 5 3 2 2 5 2 7" xfId="44044"/>
    <cellStyle name="표준 5 5 3 2 2 5 3" xfId="8980"/>
    <cellStyle name="표준 5 5 3 2 2 5 3 2" xfId="29688"/>
    <cellStyle name="표준 5 5 3 2 2 5 3 3" xfId="37899"/>
    <cellStyle name="표준 5 5 3 2 2 5 3 4" xfId="46092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3"/>
    <cellStyle name="표준 5 5 3 2 2 5 9" xfId="41996"/>
    <cellStyle name="표준 5 5 3 2 2 6" xfId="9492"/>
    <cellStyle name="표준 5 5 3 2 2 6 2" xfId="13604"/>
    <cellStyle name="표준 5 5 3 2 2 6 2 2" xfId="30200"/>
    <cellStyle name="표준 5 5 3 2 2 6 2 3" xfId="38411"/>
    <cellStyle name="표준 5 5 3 2 2 6 2 4" xfId="46604"/>
    <cellStyle name="표준 5 5 3 2 2 6 3" xfId="17844"/>
    <cellStyle name="표준 5 5 3 2 2 6 4" xfId="22006"/>
    <cellStyle name="표준 5 5 3 2 2 6 5" xfId="26104"/>
    <cellStyle name="표준 5 5 3 2 2 6 6" xfId="34315"/>
    <cellStyle name="표준 5 5 3 2 2 6 7" xfId="42508"/>
    <cellStyle name="표준 5 5 3 2 2 7" xfId="7444"/>
    <cellStyle name="표준 5 5 3 2 2 7 2" xfId="28152"/>
    <cellStyle name="표준 5 5 3 2 2 7 3" xfId="36363"/>
    <cellStyle name="표준 5 5 3 2 2 7 4" xfId="44556"/>
    <cellStyle name="표준 5 5 3 2 2 8" xfId="11556"/>
    <cellStyle name="표준 5 5 3 2 2 9" xfId="15796"/>
    <cellStyle name="표준 5 5 3 2 3" xfId="716"/>
    <cellStyle name="표준 5 5 3 2 3 10" xfId="24184"/>
    <cellStyle name="표준 5 5 3 2 3 11" xfId="32395"/>
    <cellStyle name="표준 5 5 3 2 3 12" xfId="40588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1"/>
    <cellStyle name="표준 5 5 3 2 3 2 2 2 4" xfId="47244"/>
    <cellStyle name="표준 5 5 3 2 3 2 2 3" xfId="18484"/>
    <cellStyle name="표준 5 5 3 2 3 2 2 4" xfId="22646"/>
    <cellStyle name="표준 5 5 3 2 3 2 2 5" xfId="26744"/>
    <cellStyle name="표준 5 5 3 2 3 2 2 6" xfId="34955"/>
    <cellStyle name="표준 5 5 3 2 3 2 2 7" xfId="43148"/>
    <cellStyle name="표준 5 5 3 2 3 2 3" xfId="8084"/>
    <cellStyle name="표준 5 5 3 2 3 2 3 2" xfId="28792"/>
    <cellStyle name="표준 5 5 3 2 3 2 3 3" xfId="37003"/>
    <cellStyle name="표준 5 5 3 2 3 2 3 4" xfId="45196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7"/>
    <cellStyle name="표준 5 5 3 2 3 2 9" xfId="41100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3"/>
    <cellStyle name="표준 5 5 3 2 3 3 2 2 4" xfId="47756"/>
    <cellStyle name="표준 5 5 3 2 3 3 2 3" xfId="18996"/>
    <cellStyle name="표준 5 5 3 2 3 3 2 4" xfId="23158"/>
    <cellStyle name="표준 5 5 3 2 3 3 2 5" xfId="27256"/>
    <cellStyle name="표준 5 5 3 2 3 3 2 6" xfId="35467"/>
    <cellStyle name="표준 5 5 3 2 3 3 2 7" xfId="43660"/>
    <cellStyle name="표준 5 5 3 2 3 3 3" xfId="8596"/>
    <cellStyle name="표준 5 5 3 2 3 3 3 2" xfId="29304"/>
    <cellStyle name="표준 5 5 3 2 3 3 3 3" xfId="37515"/>
    <cellStyle name="표준 5 5 3 2 3 3 3 4" xfId="45708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9"/>
    <cellStyle name="표준 5 5 3 2 3 3 9" xfId="41612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5"/>
    <cellStyle name="표준 5 5 3 2 3 4 2 2 4" xfId="48268"/>
    <cellStyle name="표준 5 5 3 2 3 4 2 3" xfId="19508"/>
    <cellStyle name="표준 5 5 3 2 3 4 2 4" xfId="23670"/>
    <cellStyle name="표준 5 5 3 2 3 4 2 5" xfId="27768"/>
    <cellStyle name="표준 5 5 3 2 3 4 2 6" xfId="35979"/>
    <cellStyle name="표준 5 5 3 2 3 4 2 7" xfId="44172"/>
    <cellStyle name="표준 5 5 3 2 3 4 3" xfId="9108"/>
    <cellStyle name="표준 5 5 3 2 3 4 3 2" xfId="29816"/>
    <cellStyle name="표준 5 5 3 2 3 4 3 3" xfId="38027"/>
    <cellStyle name="표준 5 5 3 2 3 4 3 4" xfId="46220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1"/>
    <cellStyle name="표준 5 5 3 2 3 4 9" xfId="42124"/>
    <cellStyle name="표준 5 5 3 2 3 5" xfId="9620"/>
    <cellStyle name="표준 5 5 3 2 3 5 2" xfId="13732"/>
    <cellStyle name="표준 5 5 3 2 3 5 2 2" xfId="30328"/>
    <cellStyle name="표준 5 5 3 2 3 5 2 3" xfId="38539"/>
    <cellStyle name="표준 5 5 3 2 3 5 2 4" xfId="46732"/>
    <cellStyle name="표준 5 5 3 2 3 5 3" xfId="17972"/>
    <cellStyle name="표준 5 5 3 2 3 5 4" xfId="22134"/>
    <cellStyle name="표준 5 5 3 2 3 5 5" xfId="26232"/>
    <cellStyle name="표준 5 5 3 2 3 5 6" xfId="34443"/>
    <cellStyle name="표준 5 5 3 2 3 5 7" xfId="42636"/>
    <cellStyle name="표준 5 5 3 2 3 6" xfId="7572"/>
    <cellStyle name="표준 5 5 3 2 3 6 2" xfId="28280"/>
    <cellStyle name="표준 5 5 3 2 3 6 3" xfId="36491"/>
    <cellStyle name="표준 5 5 3 2 3 6 4" xfId="44684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5"/>
    <cellStyle name="표준 5 5 3 2 4 2 2 4" xfId="46988"/>
    <cellStyle name="표준 5 5 3 2 4 2 3" xfId="18228"/>
    <cellStyle name="표준 5 5 3 2 4 2 4" xfId="22390"/>
    <cellStyle name="표준 5 5 3 2 4 2 5" xfId="26488"/>
    <cellStyle name="표준 5 5 3 2 4 2 6" xfId="34699"/>
    <cellStyle name="표준 5 5 3 2 4 2 7" xfId="42892"/>
    <cellStyle name="표준 5 5 3 2 4 3" xfId="7828"/>
    <cellStyle name="표준 5 5 3 2 4 3 2" xfId="28536"/>
    <cellStyle name="표준 5 5 3 2 4 3 3" xfId="36747"/>
    <cellStyle name="표준 5 5 3 2 4 3 4" xfId="44940"/>
    <cellStyle name="표준 5 5 3 2 4 4" xfId="11940"/>
    <cellStyle name="표준 5 5 3 2 4 5" xfId="16180"/>
    <cellStyle name="표준 5 5 3 2 4 6" xfId="20342"/>
    <cellStyle name="표준 5 5 3 2 4 7" xfId="24440"/>
    <cellStyle name="표준 5 5 3 2 4 8" xfId="32651"/>
    <cellStyle name="표준 5 5 3 2 4 9" xfId="40844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7"/>
    <cellStyle name="표준 5 5 3 2 5 2 2 4" xfId="47500"/>
    <cellStyle name="표준 5 5 3 2 5 2 3" xfId="18740"/>
    <cellStyle name="표준 5 5 3 2 5 2 4" xfId="22902"/>
    <cellStyle name="표준 5 5 3 2 5 2 5" xfId="27000"/>
    <cellStyle name="표준 5 5 3 2 5 2 6" xfId="35211"/>
    <cellStyle name="표준 5 5 3 2 5 2 7" xfId="43404"/>
    <cellStyle name="표준 5 5 3 2 5 3" xfId="8340"/>
    <cellStyle name="표준 5 5 3 2 5 3 2" xfId="29048"/>
    <cellStyle name="표준 5 5 3 2 5 3 3" xfId="37259"/>
    <cellStyle name="표준 5 5 3 2 5 3 4" xfId="45452"/>
    <cellStyle name="표준 5 5 3 2 5 4" xfId="12452"/>
    <cellStyle name="표준 5 5 3 2 5 5" xfId="16692"/>
    <cellStyle name="표준 5 5 3 2 5 6" xfId="20854"/>
    <cellStyle name="표준 5 5 3 2 5 7" xfId="24952"/>
    <cellStyle name="표준 5 5 3 2 5 8" xfId="33163"/>
    <cellStyle name="표준 5 5 3 2 5 9" xfId="41356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9"/>
    <cellStyle name="표준 5 5 3 2 6 2 2 4" xfId="48012"/>
    <cellStyle name="표준 5 5 3 2 6 2 3" xfId="19252"/>
    <cellStyle name="표준 5 5 3 2 6 2 4" xfId="23414"/>
    <cellStyle name="표준 5 5 3 2 6 2 5" xfId="27512"/>
    <cellStyle name="표준 5 5 3 2 6 2 6" xfId="35723"/>
    <cellStyle name="표준 5 5 3 2 6 2 7" xfId="43916"/>
    <cellStyle name="표준 5 5 3 2 6 3" xfId="8852"/>
    <cellStyle name="표준 5 5 3 2 6 3 2" xfId="29560"/>
    <cellStyle name="표준 5 5 3 2 6 3 3" xfId="37771"/>
    <cellStyle name="표준 5 5 3 2 6 3 4" xfId="45964"/>
    <cellStyle name="표준 5 5 3 2 6 4" xfId="12964"/>
    <cellStyle name="표준 5 5 3 2 6 5" xfId="17204"/>
    <cellStyle name="표준 5 5 3 2 6 6" xfId="21366"/>
    <cellStyle name="표준 5 5 3 2 6 7" xfId="25464"/>
    <cellStyle name="표준 5 5 3 2 6 8" xfId="33675"/>
    <cellStyle name="표준 5 5 3 2 6 9" xfId="41868"/>
    <cellStyle name="표준 5 5 3 2 7" xfId="7057"/>
    <cellStyle name="표준 5 5 3 2 7 2" xfId="9364"/>
    <cellStyle name="표준 5 5 3 2 7 2 2" xfId="30072"/>
    <cellStyle name="표준 5 5 3 2 7 2 3" xfId="38283"/>
    <cellStyle name="표준 5 5 3 2 7 2 4" xfId="46476"/>
    <cellStyle name="표준 5 5 3 2 7 3" xfId="13476"/>
    <cellStyle name="표준 5 5 3 2 7 4" xfId="17716"/>
    <cellStyle name="표준 5 5 3 2 7 5" xfId="21878"/>
    <cellStyle name="표준 5 5 3 2 7 6" xfId="25976"/>
    <cellStyle name="표준 5 5 3 2 7 7" xfId="34187"/>
    <cellStyle name="표준 5 5 3 2 7 8" xfId="42380"/>
    <cellStyle name="표준 5 5 3 2 8" xfId="7123"/>
    <cellStyle name="표준 5 5 3 2 8 2" xfId="28024"/>
    <cellStyle name="표준 5 5 3 2 8 3" xfId="36235"/>
    <cellStyle name="표준 5 5 3 2 8 4" xfId="44428"/>
    <cellStyle name="표준 5 5 3 2 9" xfId="7316"/>
    <cellStyle name="표준 5 5 3 3" xfId="524"/>
    <cellStyle name="표준 5 5 3 3 10" xfId="19894"/>
    <cellStyle name="표준 5 5 3 3 11" xfId="23992"/>
    <cellStyle name="표준 5 5 3 3 12" xfId="32203"/>
    <cellStyle name="표준 5 5 3 3 13" xfId="40396"/>
    <cellStyle name="표준 5 5 3 3 2" xfId="780"/>
    <cellStyle name="표준 5 5 3 3 2 10" xfId="24248"/>
    <cellStyle name="표준 5 5 3 3 2 11" xfId="32459"/>
    <cellStyle name="표준 5 5 3 3 2 12" xfId="40652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5"/>
    <cellStyle name="표준 5 5 3 3 2 2 2 2 4" xfId="47308"/>
    <cellStyle name="표준 5 5 3 3 2 2 2 3" xfId="18548"/>
    <cellStyle name="표준 5 5 3 3 2 2 2 4" xfId="22710"/>
    <cellStyle name="표준 5 5 3 3 2 2 2 5" xfId="26808"/>
    <cellStyle name="표준 5 5 3 3 2 2 2 6" xfId="35019"/>
    <cellStyle name="표준 5 5 3 3 2 2 2 7" xfId="43212"/>
    <cellStyle name="표준 5 5 3 3 2 2 3" xfId="8148"/>
    <cellStyle name="표준 5 5 3 3 2 2 3 2" xfId="28856"/>
    <cellStyle name="표준 5 5 3 3 2 2 3 3" xfId="37067"/>
    <cellStyle name="표준 5 5 3 3 2 2 3 4" xfId="45260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1"/>
    <cellStyle name="표준 5 5 3 3 2 2 9" xfId="41164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7"/>
    <cellStyle name="표준 5 5 3 3 2 3 2 2 4" xfId="47820"/>
    <cellStyle name="표준 5 5 3 3 2 3 2 3" xfId="19060"/>
    <cellStyle name="표준 5 5 3 3 2 3 2 4" xfId="23222"/>
    <cellStyle name="표준 5 5 3 3 2 3 2 5" xfId="27320"/>
    <cellStyle name="표준 5 5 3 3 2 3 2 6" xfId="35531"/>
    <cellStyle name="표준 5 5 3 3 2 3 2 7" xfId="43724"/>
    <cellStyle name="표준 5 5 3 3 2 3 3" xfId="8660"/>
    <cellStyle name="표준 5 5 3 3 2 3 3 2" xfId="29368"/>
    <cellStyle name="표준 5 5 3 3 2 3 3 3" xfId="37579"/>
    <cellStyle name="표준 5 5 3 3 2 3 3 4" xfId="45772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3"/>
    <cellStyle name="표준 5 5 3 3 2 3 9" xfId="41676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9"/>
    <cellStyle name="표준 5 5 3 3 2 4 2 2 4" xfId="48332"/>
    <cellStyle name="표준 5 5 3 3 2 4 2 3" xfId="19572"/>
    <cellStyle name="표준 5 5 3 3 2 4 2 4" xfId="23734"/>
    <cellStyle name="표준 5 5 3 3 2 4 2 5" xfId="27832"/>
    <cellStyle name="표준 5 5 3 3 2 4 2 6" xfId="36043"/>
    <cellStyle name="표준 5 5 3 3 2 4 2 7" xfId="44236"/>
    <cellStyle name="표준 5 5 3 3 2 4 3" xfId="9172"/>
    <cellStyle name="표준 5 5 3 3 2 4 3 2" xfId="29880"/>
    <cellStyle name="표준 5 5 3 3 2 4 3 3" xfId="38091"/>
    <cellStyle name="표준 5 5 3 3 2 4 3 4" xfId="46284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5"/>
    <cellStyle name="표준 5 5 3 3 2 4 9" xfId="42188"/>
    <cellStyle name="표준 5 5 3 3 2 5" xfId="9684"/>
    <cellStyle name="표준 5 5 3 3 2 5 2" xfId="13796"/>
    <cellStyle name="표준 5 5 3 3 2 5 2 2" xfId="30392"/>
    <cellStyle name="표준 5 5 3 3 2 5 2 3" xfId="38603"/>
    <cellStyle name="표준 5 5 3 3 2 5 2 4" xfId="46796"/>
    <cellStyle name="표준 5 5 3 3 2 5 3" xfId="18036"/>
    <cellStyle name="표준 5 5 3 3 2 5 4" xfId="22198"/>
    <cellStyle name="표준 5 5 3 3 2 5 5" xfId="26296"/>
    <cellStyle name="표준 5 5 3 3 2 5 6" xfId="34507"/>
    <cellStyle name="표준 5 5 3 3 2 5 7" xfId="42700"/>
    <cellStyle name="표준 5 5 3 3 2 6" xfId="7636"/>
    <cellStyle name="표준 5 5 3 3 2 6 2" xfId="28344"/>
    <cellStyle name="표준 5 5 3 3 2 6 3" xfId="36555"/>
    <cellStyle name="표준 5 5 3 3 2 6 4" xfId="44748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9"/>
    <cellStyle name="표준 5 5 3 3 3 2 2 4" xfId="47052"/>
    <cellStyle name="표준 5 5 3 3 3 2 3" xfId="18292"/>
    <cellStyle name="표준 5 5 3 3 3 2 4" xfId="22454"/>
    <cellStyle name="표준 5 5 3 3 3 2 5" xfId="26552"/>
    <cellStyle name="표준 5 5 3 3 3 2 6" xfId="34763"/>
    <cellStyle name="표준 5 5 3 3 3 2 7" xfId="42956"/>
    <cellStyle name="표준 5 5 3 3 3 3" xfId="7892"/>
    <cellStyle name="표준 5 5 3 3 3 3 2" xfId="28600"/>
    <cellStyle name="표준 5 5 3 3 3 3 3" xfId="36811"/>
    <cellStyle name="표준 5 5 3 3 3 3 4" xfId="45004"/>
    <cellStyle name="표준 5 5 3 3 3 4" xfId="12004"/>
    <cellStyle name="표준 5 5 3 3 3 5" xfId="16244"/>
    <cellStyle name="표준 5 5 3 3 3 6" xfId="20406"/>
    <cellStyle name="표준 5 5 3 3 3 7" xfId="24504"/>
    <cellStyle name="표준 5 5 3 3 3 8" xfId="32715"/>
    <cellStyle name="표준 5 5 3 3 3 9" xfId="40908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1"/>
    <cellStyle name="표준 5 5 3 3 4 2 2 4" xfId="47564"/>
    <cellStyle name="표준 5 5 3 3 4 2 3" xfId="18804"/>
    <cellStyle name="표준 5 5 3 3 4 2 4" xfId="22966"/>
    <cellStyle name="표준 5 5 3 3 4 2 5" xfId="27064"/>
    <cellStyle name="표준 5 5 3 3 4 2 6" xfId="35275"/>
    <cellStyle name="표준 5 5 3 3 4 2 7" xfId="43468"/>
    <cellStyle name="표준 5 5 3 3 4 3" xfId="8404"/>
    <cellStyle name="표준 5 5 3 3 4 3 2" xfId="29112"/>
    <cellStyle name="표준 5 5 3 3 4 3 3" xfId="37323"/>
    <cellStyle name="표준 5 5 3 3 4 3 4" xfId="45516"/>
    <cellStyle name="표준 5 5 3 3 4 4" xfId="12516"/>
    <cellStyle name="표준 5 5 3 3 4 5" xfId="16756"/>
    <cellStyle name="표준 5 5 3 3 4 6" xfId="20918"/>
    <cellStyle name="표준 5 5 3 3 4 7" xfId="25016"/>
    <cellStyle name="표준 5 5 3 3 4 8" xfId="33227"/>
    <cellStyle name="표준 5 5 3 3 4 9" xfId="41420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3"/>
    <cellStyle name="표준 5 5 3 3 5 2 2 4" xfId="48076"/>
    <cellStyle name="표준 5 5 3 3 5 2 3" xfId="19316"/>
    <cellStyle name="표준 5 5 3 3 5 2 4" xfId="23478"/>
    <cellStyle name="표준 5 5 3 3 5 2 5" xfId="27576"/>
    <cellStyle name="표준 5 5 3 3 5 2 6" xfId="35787"/>
    <cellStyle name="표준 5 5 3 3 5 2 7" xfId="43980"/>
    <cellStyle name="표준 5 5 3 3 5 3" xfId="8916"/>
    <cellStyle name="표준 5 5 3 3 5 3 2" xfId="29624"/>
    <cellStyle name="표준 5 5 3 3 5 3 3" xfId="37835"/>
    <cellStyle name="표준 5 5 3 3 5 3 4" xfId="46028"/>
    <cellStyle name="표준 5 5 3 3 5 4" xfId="13028"/>
    <cellStyle name="표준 5 5 3 3 5 5" xfId="17268"/>
    <cellStyle name="표준 5 5 3 3 5 6" xfId="21430"/>
    <cellStyle name="표준 5 5 3 3 5 7" xfId="25528"/>
    <cellStyle name="표준 5 5 3 3 5 8" xfId="33739"/>
    <cellStyle name="표준 5 5 3 3 5 9" xfId="41932"/>
    <cellStyle name="표준 5 5 3 3 6" xfId="9428"/>
    <cellStyle name="표준 5 5 3 3 6 2" xfId="13540"/>
    <cellStyle name="표준 5 5 3 3 6 2 2" xfId="30136"/>
    <cellStyle name="표준 5 5 3 3 6 2 3" xfId="38347"/>
    <cellStyle name="표준 5 5 3 3 6 2 4" xfId="46540"/>
    <cellStyle name="표준 5 5 3 3 6 3" xfId="17780"/>
    <cellStyle name="표준 5 5 3 3 6 4" xfId="21942"/>
    <cellStyle name="표준 5 5 3 3 6 5" xfId="26040"/>
    <cellStyle name="표준 5 5 3 3 6 6" xfId="34251"/>
    <cellStyle name="표준 5 5 3 3 6 7" xfId="42444"/>
    <cellStyle name="표준 5 5 3 3 7" xfId="7380"/>
    <cellStyle name="표준 5 5 3 3 7 2" xfId="28088"/>
    <cellStyle name="표준 5 5 3 3 7 3" xfId="36299"/>
    <cellStyle name="표준 5 5 3 3 7 4" xfId="44492"/>
    <cellStyle name="표준 5 5 3 3 8" xfId="11492"/>
    <cellStyle name="표준 5 5 3 3 9" xfId="15732"/>
    <cellStyle name="표준 5 5 3 4" xfId="652"/>
    <cellStyle name="표준 5 5 3 4 10" xfId="24120"/>
    <cellStyle name="표준 5 5 3 4 11" xfId="32331"/>
    <cellStyle name="표준 5 5 3 4 12" xfId="40524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7"/>
    <cellStyle name="표준 5 5 3 4 2 2 2 4" xfId="47180"/>
    <cellStyle name="표준 5 5 3 4 2 2 3" xfId="18420"/>
    <cellStyle name="표준 5 5 3 4 2 2 4" xfId="22582"/>
    <cellStyle name="표준 5 5 3 4 2 2 5" xfId="26680"/>
    <cellStyle name="표준 5 5 3 4 2 2 6" xfId="34891"/>
    <cellStyle name="표준 5 5 3 4 2 2 7" xfId="43084"/>
    <cellStyle name="표준 5 5 3 4 2 3" xfId="8020"/>
    <cellStyle name="표준 5 5 3 4 2 3 2" xfId="28728"/>
    <cellStyle name="표준 5 5 3 4 2 3 3" xfId="36939"/>
    <cellStyle name="표준 5 5 3 4 2 3 4" xfId="45132"/>
    <cellStyle name="표준 5 5 3 4 2 4" xfId="12132"/>
    <cellStyle name="표준 5 5 3 4 2 5" xfId="16372"/>
    <cellStyle name="표준 5 5 3 4 2 6" xfId="20534"/>
    <cellStyle name="표준 5 5 3 4 2 7" xfId="24632"/>
    <cellStyle name="표준 5 5 3 4 2 8" xfId="32843"/>
    <cellStyle name="표준 5 5 3 4 2 9" xfId="41036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9"/>
    <cellStyle name="표준 5 5 3 4 3 2 2 4" xfId="47692"/>
    <cellStyle name="표준 5 5 3 4 3 2 3" xfId="18932"/>
    <cellStyle name="표준 5 5 3 4 3 2 4" xfId="23094"/>
    <cellStyle name="표준 5 5 3 4 3 2 5" xfId="27192"/>
    <cellStyle name="표준 5 5 3 4 3 2 6" xfId="35403"/>
    <cellStyle name="표준 5 5 3 4 3 2 7" xfId="43596"/>
    <cellStyle name="표준 5 5 3 4 3 3" xfId="8532"/>
    <cellStyle name="표준 5 5 3 4 3 3 2" xfId="29240"/>
    <cellStyle name="표준 5 5 3 4 3 3 3" xfId="37451"/>
    <cellStyle name="표준 5 5 3 4 3 3 4" xfId="45644"/>
    <cellStyle name="표준 5 5 3 4 3 4" xfId="12644"/>
    <cellStyle name="표준 5 5 3 4 3 5" xfId="16884"/>
    <cellStyle name="표준 5 5 3 4 3 6" xfId="21046"/>
    <cellStyle name="표준 5 5 3 4 3 7" xfId="25144"/>
    <cellStyle name="표준 5 5 3 4 3 8" xfId="33355"/>
    <cellStyle name="표준 5 5 3 4 3 9" xfId="41548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1"/>
    <cellStyle name="표준 5 5 3 4 4 2 2 4" xfId="48204"/>
    <cellStyle name="표준 5 5 3 4 4 2 3" xfId="19444"/>
    <cellStyle name="표준 5 5 3 4 4 2 4" xfId="23606"/>
    <cellStyle name="표준 5 5 3 4 4 2 5" xfId="27704"/>
    <cellStyle name="표준 5 5 3 4 4 2 6" xfId="35915"/>
    <cellStyle name="표준 5 5 3 4 4 2 7" xfId="44108"/>
    <cellStyle name="표준 5 5 3 4 4 3" xfId="9044"/>
    <cellStyle name="표준 5 5 3 4 4 3 2" xfId="29752"/>
    <cellStyle name="표준 5 5 3 4 4 3 3" xfId="37963"/>
    <cellStyle name="표준 5 5 3 4 4 3 4" xfId="46156"/>
    <cellStyle name="표준 5 5 3 4 4 4" xfId="13156"/>
    <cellStyle name="표준 5 5 3 4 4 5" xfId="17396"/>
    <cellStyle name="표준 5 5 3 4 4 6" xfId="21558"/>
    <cellStyle name="표준 5 5 3 4 4 7" xfId="25656"/>
    <cellStyle name="표준 5 5 3 4 4 8" xfId="33867"/>
    <cellStyle name="표준 5 5 3 4 4 9" xfId="42060"/>
    <cellStyle name="표준 5 5 3 4 5" xfId="9556"/>
    <cellStyle name="표준 5 5 3 4 5 2" xfId="13668"/>
    <cellStyle name="표준 5 5 3 4 5 2 2" xfId="30264"/>
    <cellStyle name="표준 5 5 3 4 5 2 3" xfId="38475"/>
    <cellStyle name="표준 5 5 3 4 5 2 4" xfId="46668"/>
    <cellStyle name="표준 5 5 3 4 5 3" xfId="17908"/>
    <cellStyle name="표준 5 5 3 4 5 4" xfId="22070"/>
    <cellStyle name="표준 5 5 3 4 5 5" xfId="26168"/>
    <cellStyle name="표준 5 5 3 4 5 6" xfId="34379"/>
    <cellStyle name="표준 5 5 3 4 5 7" xfId="42572"/>
    <cellStyle name="표준 5 5 3 4 6" xfId="7508"/>
    <cellStyle name="표준 5 5 3 4 6 2" xfId="28216"/>
    <cellStyle name="표준 5 5 3 4 6 3" xfId="36427"/>
    <cellStyle name="표준 5 5 3 4 6 4" xfId="44620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1"/>
    <cellStyle name="표준 5 5 3 5 2 2 4" xfId="46924"/>
    <cellStyle name="표준 5 5 3 5 2 3" xfId="18164"/>
    <cellStyle name="표준 5 5 3 5 2 4" xfId="22326"/>
    <cellStyle name="표준 5 5 3 5 2 5" xfId="26424"/>
    <cellStyle name="표준 5 5 3 5 2 6" xfId="34635"/>
    <cellStyle name="표준 5 5 3 5 2 7" xfId="42828"/>
    <cellStyle name="표준 5 5 3 5 3" xfId="7764"/>
    <cellStyle name="표준 5 5 3 5 3 2" xfId="28472"/>
    <cellStyle name="표준 5 5 3 5 3 3" xfId="36683"/>
    <cellStyle name="표준 5 5 3 5 3 4" xfId="44876"/>
    <cellStyle name="표준 5 5 3 5 4" xfId="11876"/>
    <cellStyle name="표준 5 5 3 5 5" xfId="16116"/>
    <cellStyle name="표준 5 5 3 5 6" xfId="20278"/>
    <cellStyle name="표준 5 5 3 5 7" xfId="24376"/>
    <cellStyle name="표준 5 5 3 5 8" xfId="32587"/>
    <cellStyle name="표준 5 5 3 5 9" xfId="40780"/>
    <cellStyle name="표준 5 5 3 6" xfId="1420"/>
    <cellStyle name="표준 5 5 3 6 2" xfId="10324"/>
    <cellStyle name="표준 5 5 3 6 2 2" xfId="14436"/>
    <cellStyle name="표준 5 5 3 6 2 2 2" xfId="31032"/>
    <cellStyle name="표준 5 5 3 6 2 2 3" xfId="39243"/>
    <cellStyle name="표준 5 5 3 6 2 2 4" xfId="47436"/>
    <cellStyle name="표준 5 5 3 6 2 3" xfId="18676"/>
    <cellStyle name="표준 5 5 3 6 2 4" xfId="22838"/>
    <cellStyle name="표준 5 5 3 6 2 5" xfId="26936"/>
    <cellStyle name="표준 5 5 3 6 2 6" xfId="35147"/>
    <cellStyle name="표준 5 5 3 6 2 7" xfId="43340"/>
    <cellStyle name="표준 5 5 3 6 3" xfId="8276"/>
    <cellStyle name="표준 5 5 3 6 3 2" xfId="28984"/>
    <cellStyle name="표준 5 5 3 6 3 3" xfId="37195"/>
    <cellStyle name="표준 5 5 3 6 3 4" xfId="45388"/>
    <cellStyle name="표준 5 5 3 6 4" xfId="12388"/>
    <cellStyle name="표준 5 5 3 6 5" xfId="16628"/>
    <cellStyle name="표준 5 5 3 6 6" xfId="20790"/>
    <cellStyle name="표준 5 5 3 6 7" xfId="24888"/>
    <cellStyle name="표준 5 5 3 6 8" xfId="33099"/>
    <cellStyle name="표준 5 5 3 6 9" xfId="41292"/>
    <cellStyle name="표준 5 5 3 7" xfId="1932"/>
    <cellStyle name="표준 5 5 3 7 2" xfId="10836"/>
    <cellStyle name="표준 5 5 3 7 2 2" xfId="14948"/>
    <cellStyle name="표준 5 5 3 7 2 2 2" xfId="31544"/>
    <cellStyle name="표준 5 5 3 7 2 2 3" xfId="39755"/>
    <cellStyle name="표준 5 5 3 7 2 2 4" xfId="47948"/>
    <cellStyle name="표준 5 5 3 7 2 3" xfId="19188"/>
    <cellStyle name="표준 5 5 3 7 2 4" xfId="23350"/>
    <cellStyle name="표준 5 5 3 7 2 5" xfId="27448"/>
    <cellStyle name="표준 5 5 3 7 2 6" xfId="35659"/>
    <cellStyle name="표준 5 5 3 7 2 7" xfId="43852"/>
    <cellStyle name="표준 5 5 3 7 3" xfId="8788"/>
    <cellStyle name="표준 5 5 3 7 3 2" xfId="29496"/>
    <cellStyle name="표준 5 5 3 7 3 3" xfId="37707"/>
    <cellStyle name="표준 5 5 3 7 3 4" xfId="45900"/>
    <cellStyle name="표준 5 5 3 7 4" xfId="12900"/>
    <cellStyle name="표준 5 5 3 7 5" xfId="17140"/>
    <cellStyle name="표준 5 5 3 7 6" xfId="21302"/>
    <cellStyle name="표준 5 5 3 7 7" xfId="25400"/>
    <cellStyle name="표준 5 5 3 7 8" xfId="33611"/>
    <cellStyle name="표준 5 5 3 7 9" xfId="41804"/>
    <cellStyle name="표준 5 5 3 8" xfId="396"/>
    <cellStyle name="표준 5 5 3 8 2" xfId="9300"/>
    <cellStyle name="표준 5 5 3 8 2 2" xfId="30008"/>
    <cellStyle name="표준 5 5 3 8 2 3" xfId="38219"/>
    <cellStyle name="표준 5 5 3 8 2 4" xfId="46412"/>
    <cellStyle name="표준 5 5 3 8 3" xfId="13412"/>
    <cellStyle name="표준 5 5 3 8 4" xfId="17652"/>
    <cellStyle name="표준 5 5 3 8 5" xfId="21814"/>
    <cellStyle name="표준 5 5 3 8 6" xfId="25912"/>
    <cellStyle name="표준 5 5 3 8 7" xfId="34123"/>
    <cellStyle name="표준 5 5 3 8 8" xfId="42316"/>
    <cellStyle name="표준 5 5 3 9" xfId="6999"/>
    <cellStyle name="표준 5 5 3 9 2" xfId="27960"/>
    <cellStyle name="표준 5 5 3 9 3" xfId="36171"/>
    <cellStyle name="표준 5 5 3 9 4" xfId="44364"/>
    <cellStyle name="표준 5 5 30" xfId="23832"/>
    <cellStyle name="표준 5 5 31" xfId="32026"/>
    <cellStyle name="표준 5 5 32" xfId="32043"/>
    <cellStyle name="표준 5 5 33" xfId="40236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7"/>
    <cellStyle name="표준 5 5 4 16" xfId="40300"/>
    <cellStyle name="표준 5 5 4 2" xfId="556"/>
    <cellStyle name="표준 5 5 4 2 10" xfId="19926"/>
    <cellStyle name="표준 5 5 4 2 11" xfId="24024"/>
    <cellStyle name="표준 5 5 4 2 12" xfId="32235"/>
    <cellStyle name="표준 5 5 4 2 13" xfId="40428"/>
    <cellStyle name="표준 5 5 4 2 2" xfId="812"/>
    <cellStyle name="표준 5 5 4 2 2 10" xfId="24280"/>
    <cellStyle name="표준 5 5 4 2 2 11" xfId="32491"/>
    <cellStyle name="표준 5 5 4 2 2 12" xfId="40684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7"/>
    <cellStyle name="표준 5 5 4 2 2 2 2 2 4" xfId="47340"/>
    <cellStyle name="표준 5 5 4 2 2 2 2 3" xfId="18580"/>
    <cellStyle name="표준 5 5 4 2 2 2 2 4" xfId="22742"/>
    <cellStyle name="표준 5 5 4 2 2 2 2 5" xfId="26840"/>
    <cellStyle name="표준 5 5 4 2 2 2 2 6" xfId="35051"/>
    <cellStyle name="표준 5 5 4 2 2 2 2 7" xfId="43244"/>
    <cellStyle name="표준 5 5 4 2 2 2 3" xfId="8180"/>
    <cellStyle name="표준 5 5 4 2 2 2 3 2" xfId="28888"/>
    <cellStyle name="표준 5 5 4 2 2 2 3 3" xfId="37099"/>
    <cellStyle name="표준 5 5 4 2 2 2 3 4" xfId="45292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3"/>
    <cellStyle name="표준 5 5 4 2 2 2 9" xfId="41196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9"/>
    <cellStyle name="표준 5 5 4 2 2 3 2 2 4" xfId="47852"/>
    <cellStyle name="표준 5 5 4 2 2 3 2 3" xfId="19092"/>
    <cellStyle name="표준 5 5 4 2 2 3 2 4" xfId="23254"/>
    <cellStyle name="표준 5 5 4 2 2 3 2 5" xfId="27352"/>
    <cellStyle name="표준 5 5 4 2 2 3 2 6" xfId="35563"/>
    <cellStyle name="표준 5 5 4 2 2 3 2 7" xfId="43756"/>
    <cellStyle name="표준 5 5 4 2 2 3 3" xfId="8692"/>
    <cellStyle name="표준 5 5 4 2 2 3 3 2" xfId="29400"/>
    <cellStyle name="표준 5 5 4 2 2 3 3 3" xfId="37611"/>
    <cellStyle name="표준 5 5 4 2 2 3 3 4" xfId="45804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5"/>
    <cellStyle name="표준 5 5 4 2 2 3 9" xfId="41708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1"/>
    <cellStyle name="표준 5 5 4 2 2 4 2 2 4" xfId="48364"/>
    <cellStyle name="표준 5 5 4 2 2 4 2 3" xfId="19604"/>
    <cellStyle name="표준 5 5 4 2 2 4 2 4" xfId="23766"/>
    <cellStyle name="표준 5 5 4 2 2 4 2 5" xfId="27864"/>
    <cellStyle name="표준 5 5 4 2 2 4 2 6" xfId="36075"/>
    <cellStyle name="표준 5 5 4 2 2 4 2 7" xfId="44268"/>
    <cellStyle name="표준 5 5 4 2 2 4 3" xfId="9204"/>
    <cellStyle name="표준 5 5 4 2 2 4 3 2" xfId="29912"/>
    <cellStyle name="표준 5 5 4 2 2 4 3 3" xfId="38123"/>
    <cellStyle name="표준 5 5 4 2 2 4 3 4" xfId="46316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7"/>
    <cellStyle name="표준 5 5 4 2 2 4 9" xfId="42220"/>
    <cellStyle name="표준 5 5 4 2 2 5" xfId="9716"/>
    <cellStyle name="표준 5 5 4 2 2 5 2" xfId="13828"/>
    <cellStyle name="표준 5 5 4 2 2 5 2 2" xfId="30424"/>
    <cellStyle name="표준 5 5 4 2 2 5 2 3" xfId="38635"/>
    <cellStyle name="표준 5 5 4 2 2 5 2 4" xfId="46828"/>
    <cellStyle name="표준 5 5 4 2 2 5 3" xfId="18068"/>
    <cellStyle name="표준 5 5 4 2 2 5 4" xfId="22230"/>
    <cellStyle name="표준 5 5 4 2 2 5 5" xfId="26328"/>
    <cellStyle name="표준 5 5 4 2 2 5 6" xfId="34539"/>
    <cellStyle name="표준 5 5 4 2 2 5 7" xfId="42732"/>
    <cellStyle name="표준 5 5 4 2 2 6" xfId="7668"/>
    <cellStyle name="표준 5 5 4 2 2 6 2" xfId="28376"/>
    <cellStyle name="표준 5 5 4 2 2 6 3" xfId="36587"/>
    <cellStyle name="표준 5 5 4 2 2 6 4" xfId="44780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1"/>
    <cellStyle name="표준 5 5 4 2 3 2 2 4" xfId="47084"/>
    <cellStyle name="표준 5 5 4 2 3 2 3" xfId="18324"/>
    <cellStyle name="표준 5 5 4 2 3 2 4" xfId="22486"/>
    <cellStyle name="표준 5 5 4 2 3 2 5" xfId="26584"/>
    <cellStyle name="표준 5 5 4 2 3 2 6" xfId="34795"/>
    <cellStyle name="표준 5 5 4 2 3 2 7" xfId="42988"/>
    <cellStyle name="표준 5 5 4 2 3 3" xfId="7924"/>
    <cellStyle name="표준 5 5 4 2 3 3 2" xfId="28632"/>
    <cellStyle name="표준 5 5 4 2 3 3 3" xfId="36843"/>
    <cellStyle name="표준 5 5 4 2 3 3 4" xfId="45036"/>
    <cellStyle name="표준 5 5 4 2 3 4" xfId="12036"/>
    <cellStyle name="표준 5 5 4 2 3 5" xfId="16276"/>
    <cellStyle name="표준 5 5 4 2 3 6" xfId="20438"/>
    <cellStyle name="표준 5 5 4 2 3 7" xfId="24536"/>
    <cellStyle name="표준 5 5 4 2 3 8" xfId="32747"/>
    <cellStyle name="표준 5 5 4 2 3 9" xfId="40940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3"/>
    <cellStyle name="표준 5 5 4 2 4 2 2 4" xfId="47596"/>
    <cellStyle name="표준 5 5 4 2 4 2 3" xfId="18836"/>
    <cellStyle name="표준 5 5 4 2 4 2 4" xfId="22998"/>
    <cellStyle name="표준 5 5 4 2 4 2 5" xfId="27096"/>
    <cellStyle name="표준 5 5 4 2 4 2 6" xfId="35307"/>
    <cellStyle name="표준 5 5 4 2 4 2 7" xfId="43500"/>
    <cellStyle name="표준 5 5 4 2 4 3" xfId="8436"/>
    <cellStyle name="표준 5 5 4 2 4 3 2" xfId="29144"/>
    <cellStyle name="표준 5 5 4 2 4 3 3" xfId="37355"/>
    <cellStyle name="표준 5 5 4 2 4 3 4" xfId="45548"/>
    <cellStyle name="표준 5 5 4 2 4 4" xfId="12548"/>
    <cellStyle name="표준 5 5 4 2 4 5" xfId="16788"/>
    <cellStyle name="표준 5 5 4 2 4 6" xfId="20950"/>
    <cellStyle name="표준 5 5 4 2 4 7" xfId="25048"/>
    <cellStyle name="표준 5 5 4 2 4 8" xfId="33259"/>
    <cellStyle name="표준 5 5 4 2 4 9" xfId="41452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5"/>
    <cellStyle name="표준 5 5 4 2 5 2 2 4" xfId="48108"/>
    <cellStyle name="표준 5 5 4 2 5 2 3" xfId="19348"/>
    <cellStyle name="표준 5 5 4 2 5 2 4" xfId="23510"/>
    <cellStyle name="표준 5 5 4 2 5 2 5" xfId="27608"/>
    <cellStyle name="표준 5 5 4 2 5 2 6" xfId="35819"/>
    <cellStyle name="표준 5 5 4 2 5 2 7" xfId="44012"/>
    <cellStyle name="표준 5 5 4 2 5 3" xfId="8948"/>
    <cellStyle name="표준 5 5 4 2 5 3 2" xfId="29656"/>
    <cellStyle name="표준 5 5 4 2 5 3 3" xfId="37867"/>
    <cellStyle name="표준 5 5 4 2 5 3 4" xfId="46060"/>
    <cellStyle name="표준 5 5 4 2 5 4" xfId="13060"/>
    <cellStyle name="표준 5 5 4 2 5 5" xfId="17300"/>
    <cellStyle name="표준 5 5 4 2 5 6" xfId="21462"/>
    <cellStyle name="표준 5 5 4 2 5 7" xfId="25560"/>
    <cellStyle name="표준 5 5 4 2 5 8" xfId="33771"/>
    <cellStyle name="표준 5 5 4 2 5 9" xfId="41964"/>
    <cellStyle name="표준 5 5 4 2 6" xfId="9460"/>
    <cellStyle name="표준 5 5 4 2 6 2" xfId="13572"/>
    <cellStyle name="표준 5 5 4 2 6 2 2" xfId="30168"/>
    <cellStyle name="표준 5 5 4 2 6 2 3" xfId="38379"/>
    <cellStyle name="표준 5 5 4 2 6 2 4" xfId="46572"/>
    <cellStyle name="표준 5 5 4 2 6 3" xfId="17812"/>
    <cellStyle name="표준 5 5 4 2 6 4" xfId="21974"/>
    <cellStyle name="표준 5 5 4 2 6 5" xfId="26072"/>
    <cellStyle name="표준 5 5 4 2 6 6" xfId="34283"/>
    <cellStyle name="표준 5 5 4 2 6 7" xfId="42476"/>
    <cellStyle name="표준 5 5 4 2 7" xfId="7412"/>
    <cellStyle name="표준 5 5 4 2 7 2" xfId="28120"/>
    <cellStyle name="표준 5 5 4 2 7 3" xfId="36331"/>
    <cellStyle name="표준 5 5 4 2 7 4" xfId="44524"/>
    <cellStyle name="표준 5 5 4 2 8" xfId="11524"/>
    <cellStyle name="표준 5 5 4 2 9" xfId="15764"/>
    <cellStyle name="표준 5 5 4 3" xfId="684"/>
    <cellStyle name="표준 5 5 4 3 10" xfId="24152"/>
    <cellStyle name="표준 5 5 4 3 11" xfId="32363"/>
    <cellStyle name="표준 5 5 4 3 12" xfId="40556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9"/>
    <cellStyle name="표준 5 5 4 3 2 2 2 4" xfId="47212"/>
    <cellStyle name="표준 5 5 4 3 2 2 3" xfId="18452"/>
    <cellStyle name="표준 5 5 4 3 2 2 4" xfId="22614"/>
    <cellStyle name="표준 5 5 4 3 2 2 5" xfId="26712"/>
    <cellStyle name="표준 5 5 4 3 2 2 6" xfId="34923"/>
    <cellStyle name="표준 5 5 4 3 2 2 7" xfId="43116"/>
    <cellStyle name="표준 5 5 4 3 2 3" xfId="8052"/>
    <cellStyle name="표준 5 5 4 3 2 3 2" xfId="28760"/>
    <cellStyle name="표준 5 5 4 3 2 3 3" xfId="36971"/>
    <cellStyle name="표준 5 5 4 3 2 3 4" xfId="45164"/>
    <cellStyle name="표준 5 5 4 3 2 4" xfId="12164"/>
    <cellStyle name="표준 5 5 4 3 2 5" xfId="16404"/>
    <cellStyle name="표준 5 5 4 3 2 6" xfId="20566"/>
    <cellStyle name="표준 5 5 4 3 2 7" xfId="24664"/>
    <cellStyle name="표준 5 5 4 3 2 8" xfId="32875"/>
    <cellStyle name="표준 5 5 4 3 2 9" xfId="41068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1"/>
    <cellStyle name="표준 5 5 4 3 3 2 2 4" xfId="47724"/>
    <cellStyle name="표준 5 5 4 3 3 2 3" xfId="18964"/>
    <cellStyle name="표준 5 5 4 3 3 2 4" xfId="23126"/>
    <cellStyle name="표준 5 5 4 3 3 2 5" xfId="27224"/>
    <cellStyle name="표준 5 5 4 3 3 2 6" xfId="35435"/>
    <cellStyle name="표준 5 5 4 3 3 2 7" xfId="43628"/>
    <cellStyle name="표준 5 5 4 3 3 3" xfId="8564"/>
    <cellStyle name="표준 5 5 4 3 3 3 2" xfId="29272"/>
    <cellStyle name="표준 5 5 4 3 3 3 3" xfId="37483"/>
    <cellStyle name="표준 5 5 4 3 3 3 4" xfId="45676"/>
    <cellStyle name="표준 5 5 4 3 3 4" xfId="12676"/>
    <cellStyle name="표준 5 5 4 3 3 5" xfId="16916"/>
    <cellStyle name="표준 5 5 4 3 3 6" xfId="21078"/>
    <cellStyle name="표준 5 5 4 3 3 7" xfId="25176"/>
    <cellStyle name="표준 5 5 4 3 3 8" xfId="33387"/>
    <cellStyle name="표준 5 5 4 3 3 9" xfId="41580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3"/>
    <cellStyle name="표준 5 5 4 3 4 2 2 4" xfId="48236"/>
    <cellStyle name="표준 5 5 4 3 4 2 3" xfId="19476"/>
    <cellStyle name="표준 5 5 4 3 4 2 4" xfId="23638"/>
    <cellStyle name="표준 5 5 4 3 4 2 5" xfId="27736"/>
    <cellStyle name="표준 5 5 4 3 4 2 6" xfId="35947"/>
    <cellStyle name="표준 5 5 4 3 4 2 7" xfId="44140"/>
    <cellStyle name="표준 5 5 4 3 4 3" xfId="9076"/>
    <cellStyle name="표준 5 5 4 3 4 3 2" xfId="29784"/>
    <cellStyle name="표준 5 5 4 3 4 3 3" xfId="37995"/>
    <cellStyle name="표준 5 5 4 3 4 3 4" xfId="46188"/>
    <cellStyle name="표준 5 5 4 3 4 4" xfId="13188"/>
    <cellStyle name="표준 5 5 4 3 4 5" xfId="17428"/>
    <cellStyle name="표준 5 5 4 3 4 6" xfId="21590"/>
    <cellStyle name="표준 5 5 4 3 4 7" xfId="25688"/>
    <cellStyle name="표준 5 5 4 3 4 8" xfId="33899"/>
    <cellStyle name="표준 5 5 4 3 4 9" xfId="42092"/>
    <cellStyle name="표준 5 5 4 3 5" xfId="9588"/>
    <cellStyle name="표준 5 5 4 3 5 2" xfId="13700"/>
    <cellStyle name="표준 5 5 4 3 5 2 2" xfId="30296"/>
    <cellStyle name="표준 5 5 4 3 5 2 3" xfId="38507"/>
    <cellStyle name="표준 5 5 4 3 5 2 4" xfId="46700"/>
    <cellStyle name="표준 5 5 4 3 5 3" xfId="17940"/>
    <cellStyle name="표준 5 5 4 3 5 4" xfId="22102"/>
    <cellStyle name="표준 5 5 4 3 5 5" xfId="26200"/>
    <cellStyle name="표준 5 5 4 3 5 6" xfId="34411"/>
    <cellStyle name="표준 5 5 4 3 5 7" xfId="42604"/>
    <cellStyle name="표준 5 5 4 3 6" xfId="7540"/>
    <cellStyle name="표준 5 5 4 3 6 2" xfId="28248"/>
    <cellStyle name="표준 5 5 4 3 6 3" xfId="36459"/>
    <cellStyle name="표준 5 5 4 3 6 4" xfId="44652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3"/>
    <cellStyle name="표준 5 5 4 4 2 2 4" xfId="46956"/>
    <cellStyle name="표준 5 5 4 4 2 3" xfId="18196"/>
    <cellStyle name="표준 5 5 4 4 2 4" xfId="22358"/>
    <cellStyle name="표준 5 5 4 4 2 5" xfId="26456"/>
    <cellStyle name="표준 5 5 4 4 2 6" xfId="34667"/>
    <cellStyle name="표준 5 5 4 4 2 7" xfId="42860"/>
    <cellStyle name="표준 5 5 4 4 3" xfId="7796"/>
    <cellStyle name="표준 5 5 4 4 3 2" xfId="28504"/>
    <cellStyle name="표준 5 5 4 4 3 3" xfId="36715"/>
    <cellStyle name="표준 5 5 4 4 3 4" xfId="44908"/>
    <cellStyle name="표준 5 5 4 4 4" xfId="11908"/>
    <cellStyle name="표준 5 5 4 4 5" xfId="16148"/>
    <cellStyle name="표준 5 5 4 4 6" xfId="20310"/>
    <cellStyle name="표준 5 5 4 4 7" xfId="24408"/>
    <cellStyle name="표준 5 5 4 4 8" xfId="32619"/>
    <cellStyle name="표준 5 5 4 4 9" xfId="40812"/>
    <cellStyle name="표준 5 5 4 5" xfId="1452"/>
    <cellStyle name="표준 5 5 4 5 2" xfId="10356"/>
    <cellStyle name="표준 5 5 4 5 2 2" xfId="14468"/>
    <cellStyle name="표준 5 5 4 5 2 2 2" xfId="31064"/>
    <cellStyle name="표준 5 5 4 5 2 2 3" xfId="39275"/>
    <cellStyle name="표준 5 5 4 5 2 2 4" xfId="47468"/>
    <cellStyle name="표준 5 5 4 5 2 3" xfId="18708"/>
    <cellStyle name="표준 5 5 4 5 2 4" xfId="22870"/>
    <cellStyle name="표준 5 5 4 5 2 5" xfId="26968"/>
    <cellStyle name="표준 5 5 4 5 2 6" xfId="35179"/>
    <cellStyle name="표준 5 5 4 5 2 7" xfId="43372"/>
    <cellStyle name="표준 5 5 4 5 3" xfId="8308"/>
    <cellStyle name="표준 5 5 4 5 3 2" xfId="29016"/>
    <cellStyle name="표준 5 5 4 5 3 3" xfId="37227"/>
    <cellStyle name="표준 5 5 4 5 3 4" xfId="45420"/>
    <cellStyle name="표준 5 5 4 5 4" xfId="12420"/>
    <cellStyle name="표준 5 5 4 5 5" xfId="16660"/>
    <cellStyle name="표준 5 5 4 5 6" xfId="20822"/>
    <cellStyle name="표준 5 5 4 5 7" xfId="24920"/>
    <cellStyle name="표준 5 5 4 5 8" xfId="33131"/>
    <cellStyle name="표준 5 5 4 5 9" xfId="41324"/>
    <cellStyle name="표준 5 5 4 6" xfId="1964"/>
    <cellStyle name="표준 5 5 4 6 2" xfId="10868"/>
    <cellStyle name="표준 5 5 4 6 2 2" xfId="14980"/>
    <cellStyle name="표준 5 5 4 6 2 2 2" xfId="31576"/>
    <cellStyle name="표준 5 5 4 6 2 2 3" xfId="39787"/>
    <cellStyle name="표준 5 5 4 6 2 2 4" xfId="47980"/>
    <cellStyle name="표준 5 5 4 6 2 3" xfId="19220"/>
    <cellStyle name="표준 5 5 4 6 2 4" xfId="23382"/>
    <cellStyle name="표준 5 5 4 6 2 5" xfId="27480"/>
    <cellStyle name="표준 5 5 4 6 2 6" xfId="35691"/>
    <cellStyle name="표준 5 5 4 6 2 7" xfId="43884"/>
    <cellStyle name="표준 5 5 4 6 3" xfId="8820"/>
    <cellStyle name="표준 5 5 4 6 3 2" xfId="29528"/>
    <cellStyle name="표준 5 5 4 6 3 3" xfId="37739"/>
    <cellStyle name="표준 5 5 4 6 3 4" xfId="45932"/>
    <cellStyle name="표준 5 5 4 6 4" xfId="12932"/>
    <cellStyle name="표준 5 5 4 6 5" xfId="17172"/>
    <cellStyle name="표준 5 5 4 6 6" xfId="21334"/>
    <cellStyle name="표준 5 5 4 6 7" xfId="25432"/>
    <cellStyle name="표준 5 5 4 6 8" xfId="33643"/>
    <cellStyle name="표준 5 5 4 6 9" xfId="41836"/>
    <cellStyle name="표준 5 5 4 7" xfId="7025"/>
    <cellStyle name="표준 5 5 4 7 2" xfId="9332"/>
    <cellStyle name="표준 5 5 4 7 2 2" xfId="30040"/>
    <cellStyle name="표준 5 5 4 7 2 3" xfId="38251"/>
    <cellStyle name="표준 5 5 4 7 2 4" xfId="46444"/>
    <cellStyle name="표준 5 5 4 7 3" xfId="13444"/>
    <cellStyle name="표준 5 5 4 7 4" xfId="17684"/>
    <cellStyle name="표준 5 5 4 7 5" xfId="21846"/>
    <cellStyle name="표준 5 5 4 7 6" xfId="25944"/>
    <cellStyle name="표준 5 5 4 7 7" xfId="34155"/>
    <cellStyle name="표준 5 5 4 7 8" xfId="42348"/>
    <cellStyle name="표준 5 5 4 8" xfId="7155"/>
    <cellStyle name="표준 5 5 4 8 2" xfId="27992"/>
    <cellStyle name="표준 5 5 4 8 3" xfId="36203"/>
    <cellStyle name="표준 5 5 4 8 4" xfId="44396"/>
    <cellStyle name="표준 5 5 4 9" xfId="7284"/>
    <cellStyle name="표준 5 5 5" xfId="492"/>
    <cellStyle name="표준 5 5 5 10" xfId="19862"/>
    <cellStyle name="표준 5 5 5 11" xfId="23960"/>
    <cellStyle name="표준 5 5 5 12" xfId="32171"/>
    <cellStyle name="표준 5 5 5 13" xfId="40364"/>
    <cellStyle name="표준 5 5 5 2" xfId="748"/>
    <cellStyle name="표준 5 5 5 2 10" xfId="24216"/>
    <cellStyle name="표준 5 5 5 2 11" xfId="32427"/>
    <cellStyle name="표준 5 5 5 2 12" xfId="40620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3"/>
    <cellStyle name="표준 5 5 5 2 2 2 2 4" xfId="47276"/>
    <cellStyle name="표준 5 5 5 2 2 2 3" xfId="18516"/>
    <cellStyle name="표준 5 5 5 2 2 2 4" xfId="22678"/>
    <cellStyle name="표준 5 5 5 2 2 2 5" xfId="26776"/>
    <cellStyle name="표준 5 5 5 2 2 2 6" xfId="34987"/>
    <cellStyle name="표준 5 5 5 2 2 2 7" xfId="43180"/>
    <cellStyle name="표준 5 5 5 2 2 3" xfId="8116"/>
    <cellStyle name="표준 5 5 5 2 2 3 2" xfId="28824"/>
    <cellStyle name="표준 5 5 5 2 2 3 3" xfId="37035"/>
    <cellStyle name="표준 5 5 5 2 2 3 4" xfId="45228"/>
    <cellStyle name="표준 5 5 5 2 2 4" xfId="12228"/>
    <cellStyle name="표준 5 5 5 2 2 5" xfId="16468"/>
    <cellStyle name="표준 5 5 5 2 2 6" xfId="20630"/>
    <cellStyle name="표준 5 5 5 2 2 7" xfId="24728"/>
    <cellStyle name="표준 5 5 5 2 2 8" xfId="32939"/>
    <cellStyle name="표준 5 5 5 2 2 9" xfId="41132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5"/>
    <cellStyle name="표준 5 5 5 2 3 2 2 4" xfId="47788"/>
    <cellStyle name="표준 5 5 5 2 3 2 3" xfId="19028"/>
    <cellStyle name="표준 5 5 5 2 3 2 4" xfId="23190"/>
    <cellStyle name="표준 5 5 5 2 3 2 5" xfId="27288"/>
    <cellStyle name="표준 5 5 5 2 3 2 6" xfId="35499"/>
    <cellStyle name="표준 5 5 5 2 3 2 7" xfId="43692"/>
    <cellStyle name="표준 5 5 5 2 3 3" xfId="8628"/>
    <cellStyle name="표준 5 5 5 2 3 3 2" xfId="29336"/>
    <cellStyle name="표준 5 5 5 2 3 3 3" xfId="37547"/>
    <cellStyle name="표준 5 5 5 2 3 3 4" xfId="45740"/>
    <cellStyle name="표준 5 5 5 2 3 4" xfId="12740"/>
    <cellStyle name="표준 5 5 5 2 3 5" xfId="16980"/>
    <cellStyle name="표준 5 5 5 2 3 6" xfId="21142"/>
    <cellStyle name="표준 5 5 5 2 3 7" xfId="25240"/>
    <cellStyle name="표준 5 5 5 2 3 8" xfId="33451"/>
    <cellStyle name="표준 5 5 5 2 3 9" xfId="41644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7"/>
    <cellStyle name="표준 5 5 5 2 4 2 2 4" xfId="48300"/>
    <cellStyle name="표준 5 5 5 2 4 2 3" xfId="19540"/>
    <cellStyle name="표준 5 5 5 2 4 2 4" xfId="23702"/>
    <cellStyle name="표준 5 5 5 2 4 2 5" xfId="27800"/>
    <cellStyle name="표준 5 5 5 2 4 2 6" xfId="36011"/>
    <cellStyle name="표준 5 5 5 2 4 2 7" xfId="44204"/>
    <cellStyle name="표준 5 5 5 2 4 3" xfId="9140"/>
    <cellStyle name="표준 5 5 5 2 4 3 2" xfId="29848"/>
    <cellStyle name="표준 5 5 5 2 4 3 3" xfId="38059"/>
    <cellStyle name="표준 5 5 5 2 4 3 4" xfId="46252"/>
    <cellStyle name="표준 5 5 5 2 4 4" xfId="13252"/>
    <cellStyle name="표준 5 5 5 2 4 5" xfId="17492"/>
    <cellStyle name="표준 5 5 5 2 4 6" xfId="21654"/>
    <cellStyle name="표준 5 5 5 2 4 7" xfId="25752"/>
    <cellStyle name="표준 5 5 5 2 4 8" xfId="33963"/>
    <cellStyle name="표준 5 5 5 2 4 9" xfId="42156"/>
    <cellStyle name="표준 5 5 5 2 5" xfId="9652"/>
    <cellStyle name="표준 5 5 5 2 5 2" xfId="13764"/>
    <cellStyle name="표준 5 5 5 2 5 2 2" xfId="30360"/>
    <cellStyle name="표준 5 5 5 2 5 2 3" xfId="38571"/>
    <cellStyle name="표준 5 5 5 2 5 2 4" xfId="46764"/>
    <cellStyle name="표준 5 5 5 2 5 3" xfId="18004"/>
    <cellStyle name="표준 5 5 5 2 5 4" xfId="22166"/>
    <cellStyle name="표준 5 5 5 2 5 5" xfId="26264"/>
    <cellStyle name="표준 5 5 5 2 5 6" xfId="34475"/>
    <cellStyle name="표준 5 5 5 2 5 7" xfId="42668"/>
    <cellStyle name="표준 5 5 5 2 6" xfId="7604"/>
    <cellStyle name="표준 5 5 5 2 6 2" xfId="28312"/>
    <cellStyle name="표준 5 5 5 2 6 3" xfId="36523"/>
    <cellStyle name="표준 5 5 5 2 6 4" xfId="44716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7"/>
    <cellStyle name="표준 5 5 5 3 2 2 4" xfId="47020"/>
    <cellStyle name="표준 5 5 5 3 2 3" xfId="18260"/>
    <cellStyle name="표준 5 5 5 3 2 4" xfId="22422"/>
    <cellStyle name="표준 5 5 5 3 2 5" xfId="26520"/>
    <cellStyle name="표준 5 5 5 3 2 6" xfId="34731"/>
    <cellStyle name="표준 5 5 5 3 2 7" xfId="42924"/>
    <cellStyle name="표준 5 5 5 3 3" xfId="7860"/>
    <cellStyle name="표준 5 5 5 3 3 2" xfId="28568"/>
    <cellStyle name="표준 5 5 5 3 3 3" xfId="36779"/>
    <cellStyle name="표준 5 5 5 3 3 4" xfId="44972"/>
    <cellStyle name="표준 5 5 5 3 4" xfId="11972"/>
    <cellStyle name="표준 5 5 5 3 5" xfId="16212"/>
    <cellStyle name="표준 5 5 5 3 6" xfId="20374"/>
    <cellStyle name="표준 5 5 5 3 7" xfId="24472"/>
    <cellStyle name="표준 5 5 5 3 8" xfId="32683"/>
    <cellStyle name="표준 5 5 5 3 9" xfId="40876"/>
    <cellStyle name="표준 5 5 5 4" xfId="1516"/>
    <cellStyle name="표준 5 5 5 4 2" xfId="10420"/>
    <cellStyle name="표준 5 5 5 4 2 2" xfId="14532"/>
    <cellStyle name="표준 5 5 5 4 2 2 2" xfId="31128"/>
    <cellStyle name="표준 5 5 5 4 2 2 3" xfId="39339"/>
    <cellStyle name="표준 5 5 5 4 2 2 4" xfId="47532"/>
    <cellStyle name="표준 5 5 5 4 2 3" xfId="18772"/>
    <cellStyle name="표준 5 5 5 4 2 4" xfId="22934"/>
    <cellStyle name="표준 5 5 5 4 2 5" xfId="27032"/>
    <cellStyle name="표준 5 5 5 4 2 6" xfId="35243"/>
    <cellStyle name="표준 5 5 5 4 2 7" xfId="43436"/>
    <cellStyle name="표준 5 5 5 4 3" xfId="8372"/>
    <cellStyle name="표준 5 5 5 4 3 2" xfId="29080"/>
    <cellStyle name="표준 5 5 5 4 3 3" xfId="37291"/>
    <cellStyle name="표준 5 5 5 4 3 4" xfId="45484"/>
    <cellStyle name="표준 5 5 5 4 4" xfId="12484"/>
    <cellStyle name="표준 5 5 5 4 5" xfId="16724"/>
    <cellStyle name="표준 5 5 5 4 6" xfId="20886"/>
    <cellStyle name="표준 5 5 5 4 7" xfId="24984"/>
    <cellStyle name="표준 5 5 5 4 8" xfId="33195"/>
    <cellStyle name="표준 5 5 5 4 9" xfId="41388"/>
    <cellStyle name="표준 5 5 5 5" xfId="2028"/>
    <cellStyle name="표준 5 5 5 5 2" xfId="10932"/>
    <cellStyle name="표준 5 5 5 5 2 2" xfId="15044"/>
    <cellStyle name="표준 5 5 5 5 2 2 2" xfId="31640"/>
    <cellStyle name="표준 5 5 5 5 2 2 3" xfId="39851"/>
    <cellStyle name="표준 5 5 5 5 2 2 4" xfId="48044"/>
    <cellStyle name="표준 5 5 5 5 2 3" xfId="19284"/>
    <cellStyle name="표준 5 5 5 5 2 4" xfId="23446"/>
    <cellStyle name="표준 5 5 5 5 2 5" xfId="27544"/>
    <cellStyle name="표준 5 5 5 5 2 6" xfId="35755"/>
    <cellStyle name="표준 5 5 5 5 2 7" xfId="43948"/>
    <cellStyle name="표준 5 5 5 5 3" xfId="8884"/>
    <cellStyle name="표준 5 5 5 5 3 2" xfId="29592"/>
    <cellStyle name="표준 5 5 5 5 3 3" xfId="37803"/>
    <cellStyle name="표준 5 5 5 5 3 4" xfId="45996"/>
    <cellStyle name="표준 5 5 5 5 4" xfId="12996"/>
    <cellStyle name="표준 5 5 5 5 5" xfId="17236"/>
    <cellStyle name="표준 5 5 5 5 6" xfId="21398"/>
    <cellStyle name="표준 5 5 5 5 7" xfId="25496"/>
    <cellStyle name="표준 5 5 5 5 8" xfId="33707"/>
    <cellStyle name="표준 5 5 5 5 9" xfId="41900"/>
    <cellStyle name="표준 5 5 5 6" xfId="9396"/>
    <cellStyle name="표준 5 5 5 6 2" xfId="13508"/>
    <cellStyle name="표준 5 5 5 6 2 2" xfId="30104"/>
    <cellStyle name="표준 5 5 5 6 2 3" xfId="38315"/>
    <cellStyle name="표준 5 5 5 6 2 4" xfId="46508"/>
    <cellStyle name="표준 5 5 5 6 3" xfId="17748"/>
    <cellStyle name="표준 5 5 5 6 4" xfId="21910"/>
    <cellStyle name="표준 5 5 5 6 5" xfId="26008"/>
    <cellStyle name="표준 5 5 5 6 6" xfId="34219"/>
    <cellStyle name="표준 5 5 5 6 7" xfId="42412"/>
    <cellStyle name="표준 5 5 5 7" xfId="7348"/>
    <cellStyle name="표준 5 5 5 7 2" xfId="28056"/>
    <cellStyle name="표준 5 5 5 7 3" xfId="36267"/>
    <cellStyle name="표준 5 5 5 7 4" xfId="44460"/>
    <cellStyle name="표준 5 5 5 8" xfId="11460"/>
    <cellStyle name="표준 5 5 5 9" xfId="15700"/>
    <cellStyle name="표준 5 5 6" xfId="620"/>
    <cellStyle name="표준 5 5 6 10" xfId="24088"/>
    <cellStyle name="표준 5 5 6 11" xfId="32299"/>
    <cellStyle name="표준 5 5 6 12" xfId="40492"/>
    <cellStyle name="표준 5 5 6 2" xfId="1132"/>
    <cellStyle name="표준 5 5 6 2 2" xfId="10036"/>
    <cellStyle name="표준 5 5 6 2 2 2" xfId="14148"/>
    <cellStyle name="표준 5 5 6 2 2 2 2" xfId="30744"/>
    <cellStyle name="표준 5 5 6 2 2 2 3" xfId="38955"/>
    <cellStyle name="표준 5 5 6 2 2 2 4" xfId="47148"/>
    <cellStyle name="표준 5 5 6 2 2 3" xfId="18388"/>
    <cellStyle name="표준 5 5 6 2 2 4" xfId="22550"/>
    <cellStyle name="표준 5 5 6 2 2 5" xfId="26648"/>
    <cellStyle name="표준 5 5 6 2 2 6" xfId="34859"/>
    <cellStyle name="표준 5 5 6 2 2 7" xfId="43052"/>
    <cellStyle name="표준 5 5 6 2 3" xfId="7988"/>
    <cellStyle name="표준 5 5 6 2 3 2" xfId="28696"/>
    <cellStyle name="표준 5 5 6 2 3 3" xfId="36907"/>
    <cellStyle name="표준 5 5 6 2 3 4" xfId="45100"/>
    <cellStyle name="표준 5 5 6 2 4" xfId="12100"/>
    <cellStyle name="표준 5 5 6 2 5" xfId="16340"/>
    <cellStyle name="표준 5 5 6 2 6" xfId="20502"/>
    <cellStyle name="표준 5 5 6 2 7" xfId="24600"/>
    <cellStyle name="표준 5 5 6 2 8" xfId="32811"/>
    <cellStyle name="표준 5 5 6 2 9" xfId="41004"/>
    <cellStyle name="표준 5 5 6 3" xfId="1644"/>
    <cellStyle name="표준 5 5 6 3 2" xfId="10548"/>
    <cellStyle name="표준 5 5 6 3 2 2" xfId="14660"/>
    <cellStyle name="표준 5 5 6 3 2 2 2" xfId="31256"/>
    <cellStyle name="표준 5 5 6 3 2 2 3" xfId="39467"/>
    <cellStyle name="표준 5 5 6 3 2 2 4" xfId="47660"/>
    <cellStyle name="표준 5 5 6 3 2 3" xfId="18900"/>
    <cellStyle name="표준 5 5 6 3 2 4" xfId="23062"/>
    <cellStyle name="표준 5 5 6 3 2 5" xfId="27160"/>
    <cellStyle name="표준 5 5 6 3 2 6" xfId="35371"/>
    <cellStyle name="표준 5 5 6 3 2 7" xfId="43564"/>
    <cellStyle name="표준 5 5 6 3 3" xfId="8500"/>
    <cellStyle name="표준 5 5 6 3 3 2" xfId="29208"/>
    <cellStyle name="표준 5 5 6 3 3 3" xfId="37419"/>
    <cellStyle name="표준 5 5 6 3 3 4" xfId="45612"/>
    <cellStyle name="표준 5 5 6 3 4" xfId="12612"/>
    <cellStyle name="표준 5 5 6 3 5" xfId="16852"/>
    <cellStyle name="표준 5 5 6 3 6" xfId="21014"/>
    <cellStyle name="표준 5 5 6 3 7" xfId="25112"/>
    <cellStyle name="표준 5 5 6 3 8" xfId="33323"/>
    <cellStyle name="표준 5 5 6 3 9" xfId="41516"/>
    <cellStyle name="표준 5 5 6 4" xfId="2156"/>
    <cellStyle name="표준 5 5 6 4 2" xfId="11060"/>
    <cellStyle name="표준 5 5 6 4 2 2" xfId="15172"/>
    <cellStyle name="표준 5 5 6 4 2 2 2" xfId="31768"/>
    <cellStyle name="표준 5 5 6 4 2 2 3" xfId="39979"/>
    <cellStyle name="표준 5 5 6 4 2 2 4" xfId="48172"/>
    <cellStyle name="표준 5 5 6 4 2 3" xfId="19412"/>
    <cellStyle name="표준 5 5 6 4 2 4" xfId="23574"/>
    <cellStyle name="표준 5 5 6 4 2 5" xfId="27672"/>
    <cellStyle name="표준 5 5 6 4 2 6" xfId="35883"/>
    <cellStyle name="표준 5 5 6 4 2 7" xfId="44076"/>
    <cellStyle name="표준 5 5 6 4 3" xfId="9012"/>
    <cellStyle name="표준 5 5 6 4 3 2" xfId="29720"/>
    <cellStyle name="표준 5 5 6 4 3 3" xfId="37931"/>
    <cellStyle name="표준 5 5 6 4 3 4" xfId="46124"/>
    <cellStyle name="표준 5 5 6 4 4" xfId="13124"/>
    <cellStyle name="표준 5 5 6 4 5" xfId="17364"/>
    <cellStyle name="표준 5 5 6 4 6" xfId="21526"/>
    <cellStyle name="표준 5 5 6 4 7" xfId="25624"/>
    <cellStyle name="표준 5 5 6 4 8" xfId="33835"/>
    <cellStyle name="표준 5 5 6 4 9" xfId="42028"/>
    <cellStyle name="표준 5 5 6 5" xfId="9524"/>
    <cellStyle name="표준 5 5 6 5 2" xfId="13636"/>
    <cellStyle name="표준 5 5 6 5 2 2" xfId="30232"/>
    <cellStyle name="표준 5 5 6 5 2 3" xfId="38443"/>
    <cellStyle name="표준 5 5 6 5 2 4" xfId="46636"/>
    <cellStyle name="표준 5 5 6 5 3" xfId="17876"/>
    <cellStyle name="표준 5 5 6 5 4" xfId="22038"/>
    <cellStyle name="표준 5 5 6 5 5" xfId="26136"/>
    <cellStyle name="표준 5 5 6 5 6" xfId="34347"/>
    <cellStyle name="표준 5 5 6 5 7" xfId="42540"/>
    <cellStyle name="표준 5 5 6 6" xfId="7476"/>
    <cellStyle name="표준 5 5 6 6 2" xfId="28184"/>
    <cellStyle name="표준 5 5 6 6 3" xfId="36395"/>
    <cellStyle name="표준 5 5 6 6 4" xfId="44588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9"/>
    <cellStyle name="표준 5 5 7 2 2 4" xfId="46892"/>
    <cellStyle name="표준 5 5 7 2 3" xfId="18132"/>
    <cellStyle name="표준 5 5 7 2 4" xfId="22294"/>
    <cellStyle name="표준 5 5 7 2 5" xfId="26392"/>
    <cellStyle name="표준 5 5 7 2 6" xfId="34603"/>
    <cellStyle name="표준 5 5 7 2 7" xfId="42796"/>
    <cellStyle name="표준 5 5 7 3" xfId="7732"/>
    <cellStyle name="표준 5 5 7 3 2" xfId="28440"/>
    <cellStyle name="표준 5 5 7 3 3" xfId="36651"/>
    <cellStyle name="표준 5 5 7 3 4" xfId="44844"/>
    <cellStyle name="표준 5 5 7 4" xfId="11844"/>
    <cellStyle name="표준 5 5 7 5" xfId="16084"/>
    <cellStyle name="표준 5 5 7 6" xfId="20246"/>
    <cellStyle name="표준 5 5 7 7" xfId="24344"/>
    <cellStyle name="표준 5 5 7 8" xfId="32555"/>
    <cellStyle name="표준 5 5 7 9" xfId="40748"/>
    <cellStyle name="표준 5 5 8" xfId="1388"/>
    <cellStyle name="표준 5 5 8 2" xfId="10292"/>
    <cellStyle name="표준 5 5 8 2 2" xfId="14404"/>
    <cellStyle name="표준 5 5 8 2 2 2" xfId="31000"/>
    <cellStyle name="표준 5 5 8 2 2 3" xfId="39211"/>
    <cellStyle name="표준 5 5 8 2 2 4" xfId="47404"/>
    <cellStyle name="표준 5 5 8 2 3" xfId="18644"/>
    <cellStyle name="표준 5 5 8 2 4" xfId="22806"/>
    <cellStyle name="표준 5 5 8 2 5" xfId="26904"/>
    <cellStyle name="표준 5 5 8 2 6" xfId="35115"/>
    <cellStyle name="표준 5 5 8 2 7" xfId="43308"/>
    <cellStyle name="표준 5 5 8 3" xfId="8244"/>
    <cellStyle name="표준 5 5 8 3 2" xfId="28952"/>
    <cellStyle name="표준 5 5 8 3 3" xfId="37163"/>
    <cellStyle name="표준 5 5 8 3 4" xfId="45356"/>
    <cellStyle name="표준 5 5 8 4" xfId="12356"/>
    <cellStyle name="표준 5 5 8 5" xfId="16596"/>
    <cellStyle name="표준 5 5 8 6" xfId="20758"/>
    <cellStyle name="표준 5 5 8 7" xfId="24856"/>
    <cellStyle name="표준 5 5 8 8" xfId="33067"/>
    <cellStyle name="표준 5 5 8 9" xfId="41260"/>
    <cellStyle name="표준 5 5 9" xfId="1900"/>
    <cellStyle name="표준 5 5 9 2" xfId="10804"/>
    <cellStyle name="표준 5 5 9 2 2" xfId="14916"/>
    <cellStyle name="표준 5 5 9 2 2 2" xfId="31512"/>
    <cellStyle name="표준 5 5 9 2 2 3" xfId="39723"/>
    <cellStyle name="표준 5 5 9 2 2 4" xfId="47916"/>
    <cellStyle name="표준 5 5 9 2 3" xfId="19156"/>
    <cellStyle name="표준 5 5 9 2 4" xfId="23318"/>
    <cellStyle name="표준 5 5 9 2 5" xfId="27416"/>
    <cellStyle name="표준 5 5 9 2 6" xfId="35627"/>
    <cellStyle name="표준 5 5 9 2 7" xfId="43820"/>
    <cellStyle name="표준 5 5 9 3" xfId="8756"/>
    <cellStyle name="표준 5 5 9 3 2" xfId="29464"/>
    <cellStyle name="표준 5 5 9 3 3" xfId="37675"/>
    <cellStyle name="표준 5 5 9 3 4" xfId="45868"/>
    <cellStyle name="표준 5 5 9 4" xfId="12868"/>
    <cellStyle name="표준 5 5 9 5" xfId="17108"/>
    <cellStyle name="표준 5 5 9 6" xfId="21270"/>
    <cellStyle name="표준 5 5 9 7" xfId="25368"/>
    <cellStyle name="표준 5 5 9 8" xfId="33579"/>
    <cellStyle name="표준 5 5 9 9" xfId="41772"/>
    <cellStyle name="표준 5 6" xfId="105"/>
    <cellStyle name="표준 5 6 10" xfId="6226"/>
    <cellStyle name="표준 5 6 10 2" xfId="27936"/>
    <cellStyle name="표준 5 6 10 3" xfId="36147"/>
    <cellStyle name="표준 5 6 10 4" xfId="44340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1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3"/>
    <cellStyle name="표준 5 6 2 17" xfId="40276"/>
    <cellStyle name="표준 5 6 2 2" xfId="468"/>
    <cellStyle name="표준 5 6 2 2 10" xfId="15676"/>
    <cellStyle name="표준 5 6 2 2 11" xfId="19838"/>
    <cellStyle name="표준 5 6 2 2 12" xfId="23936"/>
    <cellStyle name="표준 5 6 2 2 13" xfId="32147"/>
    <cellStyle name="표준 5 6 2 2 14" xfId="40340"/>
    <cellStyle name="표준 5 6 2 2 2" xfId="596"/>
    <cellStyle name="표준 5 6 2 2 2 10" xfId="19966"/>
    <cellStyle name="표준 5 6 2 2 2 11" xfId="24064"/>
    <cellStyle name="표준 5 6 2 2 2 12" xfId="32275"/>
    <cellStyle name="표준 5 6 2 2 2 13" xfId="40468"/>
    <cellStyle name="표준 5 6 2 2 2 2" xfId="852"/>
    <cellStyle name="표준 5 6 2 2 2 2 10" xfId="24320"/>
    <cellStyle name="표준 5 6 2 2 2 2 11" xfId="32531"/>
    <cellStyle name="표준 5 6 2 2 2 2 12" xfId="40724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7"/>
    <cellStyle name="표준 5 6 2 2 2 2 2 2 2 4" xfId="47380"/>
    <cellStyle name="표준 5 6 2 2 2 2 2 2 3" xfId="18620"/>
    <cellStyle name="표준 5 6 2 2 2 2 2 2 4" xfId="22782"/>
    <cellStyle name="표준 5 6 2 2 2 2 2 2 5" xfId="26880"/>
    <cellStyle name="표준 5 6 2 2 2 2 2 2 6" xfId="35091"/>
    <cellStyle name="표준 5 6 2 2 2 2 2 2 7" xfId="43284"/>
    <cellStyle name="표준 5 6 2 2 2 2 2 3" xfId="8220"/>
    <cellStyle name="표준 5 6 2 2 2 2 2 3 2" xfId="28928"/>
    <cellStyle name="표준 5 6 2 2 2 2 2 3 3" xfId="37139"/>
    <cellStyle name="표준 5 6 2 2 2 2 2 3 4" xfId="45332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3"/>
    <cellStyle name="표준 5 6 2 2 2 2 2 9" xfId="41236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9"/>
    <cellStyle name="표준 5 6 2 2 2 2 3 2 2 4" xfId="47892"/>
    <cellStyle name="표준 5 6 2 2 2 2 3 2 3" xfId="19132"/>
    <cellStyle name="표준 5 6 2 2 2 2 3 2 4" xfId="23294"/>
    <cellStyle name="표준 5 6 2 2 2 2 3 2 5" xfId="27392"/>
    <cellStyle name="표준 5 6 2 2 2 2 3 2 6" xfId="35603"/>
    <cellStyle name="표준 5 6 2 2 2 2 3 2 7" xfId="43796"/>
    <cellStyle name="표준 5 6 2 2 2 2 3 3" xfId="8732"/>
    <cellStyle name="표준 5 6 2 2 2 2 3 3 2" xfId="29440"/>
    <cellStyle name="표준 5 6 2 2 2 2 3 3 3" xfId="37651"/>
    <cellStyle name="표준 5 6 2 2 2 2 3 3 4" xfId="45844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5"/>
    <cellStyle name="표준 5 6 2 2 2 2 3 9" xfId="41748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1"/>
    <cellStyle name="표준 5 6 2 2 2 2 4 2 2 4" xfId="48404"/>
    <cellStyle name="표준 5 6 2 2 2 2 4 2 3" xfId="19644"/>
    <cellStyle name="표준 5 6 2 2 2 2 4 2 4" xfId="23806"/>
    <cellStyle name="표준 5 6 2 2 2 2 4 2 5" xfId="27904"/>
    <cellStyle name="표준 5 6 2 2 2 2 4 2 6" xfId="36115"/>
    <cellStyle name="표준 5 6 2 2 2 2 4 2 7" xfId="44308"/>
    <cellStyle name="표준 5 6 2 2 2 2 4 3" xfId="9244"/>
    <cellStyle name="표준 5 6 2 2 2 2 4 3 2" xfId="29952"/>
    <cellStyle name="표준 5 6 2 2 2 2 4 3 3" xfId="38163"/>
    <cellStyle name="표준 5 6 2 2 2 2 4 3 4" xfId="46356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7"/>
    <cellStyle name="표준 5 6 2 2 2 2 4 9" xfId="42260"/>
    <cellStyle name="표준 5 6 2 2 2 2 5" xfId="9756"/>
    <cellStyle name="표준 5 6 2 2 2 2 5 2" xfId="13868"/>
    <cellStyle name="표준 5 6 2 2 2 2 5 2 2" xfId="30464"/>
    <cellStyle name="표준 5 6 2 2 2 2 5 2 3" xfId="38675"/>
    <cellStyle name="표준 5 6 2 2 2 2 5 2 4" xfId="46868"/>
    <cellStyle name="표준 5 6 2 2 2 2 5 3" xfId="18108"/>
    <cellStyle name="표준 5 6 2 2 2 2 5 4" xfId="22270"/>
    <cellStyle name="표준 5 6 2 2 2 2 5 5" xfId="26368"/>
    <cellStyle name="표준 5 6 2 2 2 2 5 6" xfId="34579"/>
    <cellStyle name="표준 5 6 2 2 2 2 5 7" xfId="42772"/>
    <cellStyle name="표준 5 6 2 2 2 2 6" xfId="7708"/>
    <cellStyle name="표준 5 6 2 2 2 2 6 2" xfId="28416"/>
    <cellStyle name="표준 5 6 2 2 2 2 6 3" xfId="36627"/>
    <cellStyle name="표준 5 6 2 2 2 2 6 4" xfId="44820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1"/>
    <cellStyle name="표준 5 6 2 2 2 3 2 2 4" xfId="47124"/>
    <cellStyle name="표준 5 6 2 2 2 3 2 3" xfId="18364"/>
    <cellStyle name="표준 5 6 2 2 2 3 2 4" xfId="22526"/>
    <cellStyle name="표준 5 6 2 2 2 3 2 5" xfId="26624"/>
    <cellStyle name="표준 5 6 2 2 2 3 2 6" xfId="34835"/>
    <cellStyle name="표준 5 6 2 2 2 3 2 7" xfId="43028"/>
    <cellStyle name="표준 5 6 2 2 2 3 3" xfId="7964"/>
    <cellStyle name="표준 5 6 2 2 2 3 3 2" xfId="28672"/>
    <cellStyle name="표준 5 6 2 2 2 3 3 3" xfId="36883"/>
    <cellStyle name="표준 5 6 2 2 2 3 3 4" xfId="45076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7"/>
    <cellStyle name="표준 5 6 2 2 2 3 9" xfId="40980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3"/>
    <cellStyle name="표준 5 6 2 2 2 4 2 2 4" xfId="47636"/>
    <cellStyle name="표준 5 6 2 2 2 4 2 3" xfId="18876"/>
    <cellStyle name="표준 5 6 2 2 2 4 2 4" xfId="23038"/>
    <cellStyle name="표준 5 6 2 2 2 4 2 5" xfId="27136"/>
    <cellStyle name="표준 5 6 2 2 2 4 2 6" xfId="35347"/>
    <cellStyle name="표준 5 6 2 2 2 4 2 7" xfId="43540"/>
    <cellStyle name="표준 5 6 2 2 2 4 3" xfId="8476"/>
    <cellStyle name="표준 5 6 2 2 2 4 3 2" xfId="29184"/>
    <cellStyle name="표준 5 6 2 2 2 4 3 3" xfId="37395"/>
    <cellStyle name="표준 5 6 2 2 2 4 3 4" xfId="45588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9"/>
    <cellStyle name="표준 5 6 2 2 2 4 9" xfId="41492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5"/>
    <cellStyle name="표준 5 6 2 2 2 5 2 2 4" xfId="48148"/>
    <cellStyle name="표준 5 6 2 2 2 5 2 3" xfId="19388"/>
    <cellStyle name="표준 5 6 2 2 2 5 2 4" xfId="23550"/>
    <cellStyle name="표준 5 6 2 2 2 5 2 5" xfId="27648"/>
    <cellStyle name="표준 5 6 2 2 2 5 2 6" xfId="35859"/>
    <cellStyle name="표준 5 6 2 2 2 5 2 7" xfId="44052"/>
    <cellStyle name="표준 5 6 2 2 2 5 3" xfId="8988"/>
    <cellStyle name="표준 5 6 2 2 2 5 3 2" xfId="29696"/>
    <cellStyle name="표준 5 6 2 2 2 5 3 3" xfId="37907"/>
    <cellStyle name="표준 5 6 2 2 2 5 3 4" xfId="46100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1"/>
    <cellStyle name="표준 5 6 2 2 2 5 9" xfId="42004"/>
    <cellStyle name="표준 5 6 2 2 2 6" xfId="9500"/>
    <cellStyle name="표준 5 6 2 2 2 6 2" xfId="13612"/>
    <cellStyle name="표준 5 6 2 2 2 6 2 2" xfId="30208"/>
    <cellStyle name="표준 5 6 2 2 2 6 2 3" xfId="38419"/>
    <cellStyle name="표준 5 6 2 2 2 6 2 4" xfId="46612"/>
    <cellStyle name="표준 5 6 2 2 2 6 3" xfId="17852"/>
    <cellStyle name="표준 5 6 2 2 2 6 4" xfId="22014"/>
    <cellStyle name="표준 5 6 2 2 2 6 5" xfId="26112"/>
    <cellStyle name="표준 5 6 2 2 2 6 6" xfId="34323"/>
    <cellStyle name="표준 5 6 2 2 2 6 7" xfId="42516"/>
    <cellStyle name="표준 5 6 2 2 2 7" xfId="7452"/>
    <cellStyle name="표준 5 6 2 2 2 7 2" xfId="28160"/>
    <cellStyle name="표준 5 6 2 2 2 7 3" xfId="36371"/>
    <cellStyle name="표준 5 6 2 2 2 7 4" xfId="44564"/>
    <cellStyle name="표준 5 6 2 2 2 8" xfId="11564"/>
    <cellStyle name="표준 5 6 2 2 2 9" xfId="15804"/>
    <cellStyle name="표준 5 6 2 2 3" xfId="724"/>
    <cellStyle name="표준 5 6 2 2 3 10" xfId="24192"/>
    <cellStyle name="표준 5 6 2 2 3 11" xfId="32403"/>
    <cellStyle name="표준 5 6 2 2 3 12" xfId="40596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9"/>
    <cellStyle name="표준 5 6 2 2 3 2 2 2 4" xfId="47252"/>
    <cellStyle name="표준 5 6 2 2 3 2 2 3" xfId="18492"/>
    <cellStyle name="표준 5 6 2 2 3 2 2 4" xfId="22654"/>
    <cellStyle name="표준 5 6 2 2 3 2 2 5" xfId="26752"/>
    <cellStyle name="표준 5 6 2 2 3 2 2 6" xfId="34963"/>
    <cellStyle name="표준 5 6 2 2 3 2 2 7" xfId="43156"/>
    <cellStyle name="표준 5 6 2 2 3 2 3" xfId="8092"/>
    <cellStyle name="표준 5 6 2 2 3 2 3 2" xfId="28800"/>
    <cellStyle name="표준 5 6 2 2 3 2 3 3" xfId="37011"/>
    <cellStyle name="표준 5 6 2 2 3 2 3 4" xfId="45204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5"/>
    <cellStyle name="표준 5 6 2 2 3 2 9" xfId="41108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1"/>
    <cellStyle name="표준 5 6 2 2 3 3 2 2 4" xfId="47764"/>
    <cellStyle name="표준 5 6 2 2 3 3 2 3" xfId="19004"/>
    <cellStyle name="표준 5 6 2 2 3 3 2 4" xfId="23166"/>
    <cellStyle name="표준 5 6 2 2 3 3 2 5" xfId="27264"/>
    <cellStyle name="표준 5 6 2 2 3 3 2 6" xfId="35475"/>
    <cellStyle name="표준 5 6 2 2 3 3 2 7" xfId="43668"/>
    <cellStyle name="표준 5 6 2 2 3 3 3" xfId="8604"/>
    <cellStyle name="표준 5 6 2 2 3 3 3 2" xfId="29312"/>
    <cellStyle name="표준 5 6 2 2 3 3 3 3" xfId="37523"/>
    <cellStyle name="표준 5 6 2 2 3 3 3 4" xfId="45716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7"/>
    <cellStyle name="표준 5 6 2 2 3 3 9" xfId="41620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3"/>
    <cellStyle name="표준 5 6 2 2 3 4 2 2 4" xfId="48276"/>
    <cellStyle name="표준 5 6 2 2 3 4 2 3" xfId="19516"/>
    <cellStyle name="표준 5 6 2 2 3 4 2 4" xfId="23678"/>
    <cellStyle name="표준 5 6 2 2 3 4 2 5" xfId="27776"/>
    <cellStyle name="표준 5 6 2 2 3 4 2 6" xfId="35987"/>
    <cellStyle name="표준 5 6 2 2 3 4 2 7" xfId="44180"/>
    <cellStyle name="표준 5 6 2 2 3 4 3" xfId="9116"/>
    <cellStyle name="표준 5 6 2 2 3 4 3 2" xfId="29824"/>
    <cellStyle name="표준 5 6 2 2 3 4 3 3" xfId="38035"/>
    <cellStyle name="표준 5 6 2 2 3 4 3 4" xfId="46228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9"/>
    <cellStyle name="표준 5 6 2 2 3 4 9" xfId="42132"/>
    <cellStyle name="표준 5 6 2 2 3 5" xfId="9628"/>
    <cellStyle name="표준 5 6 2 2 3 5 2" xfId="13740"/>
    <cellStyle name="표준 5 6 2 2 3 5 2 2" xfId="30336"/>
    <cellStyle name="표준 5 6 2 2 3 5 2 3" xfId="38547"/>
    <cellStyle name="표준 5 6 2 2 3 5 2 4" xfId="46740"/>
    <cellStyle name="표준 5 6 2 2 3 5 3" xfId="17980"/>
    <cellStyle name="표준 5 6 2 2 3 5 4" xfId="22142"/>
    <cellStyle name="표준 5 6 2 2 3 5 5" xfId="26240"/>
    <cellStyle name="표준 5 6 2 2 3 5 6" xfId="34451"/>
    <cellStyle name="표준 5 6 2 2 3 5 7" xfId="42644"/>
    <cellStyle name="표준 5 6 2 2 3 6" xfId="7580"/>
    <cellStyle name="표준 5 6 2 2 3 6 2" xfId="28288"/>
    <cellStyle name="표준 5 6 2 2 3 6 3" xfId="36499"/>
    <cellStyle name="표준 5 6 2 2 3 6 4" xfId="44692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3"/>
    <cellStyle name="표준 5 6 2 2 4 2 2 4" xfId="46996"/>
    <cellStyle name="표준 5 6 2 2 4 2 3" xfId="18236"/>
    <cellStyle name="표준 5 6 2 2 4 2 4" xfId="22398"/>
    <cellStyle name="표준 5 6 2 2 4 2 5" xfId="26496"/>
    <cellStyle name="표준 5 6 2 2 4 2 6" xfId="34707"/>
    <cellStyle name="표준 5 6 2 2 4 2 7" xfId="42900"/>
    <cellStyle name="표준 5 6 2 2 4 3" xfId="7836"/>
    <cellStyle name="표준 5 6 2 2 4 3 2" xfId="28544"/>
    <cellStyle name="표준 5 6 2 2 4 3 3" xfId="36755"/>
    <cellStyle name="표준 5 6 2 2 4 3 4" xfId="44948"/>
    <cellStyle name="표준 5 6 2 2 4 4" xfId="11948"/>
    <cellStyle name="표준 5 6 2 2 4 5" xfId="16188"/>
    <cellStyle name="표준 5 6 2 2 4 6" xfId="20350"/>
    <cellStyle name="표준 5 6 2 2 4 7" xfId="24448"/>
    <cellStyle name="표준 5 6 2 2 4 8" xfId="32659"/>
    <cellStyle name="표준 5 6 2 2 4 9" xfId="40852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5"/>
    <cellStyle name="표준 5 6 2 2 5 2 2 4" xfId="47508"/>
    <cellStyle name="표준 5 6 2 2 5 2 3" xfId="18748"/>
    <cellStyle name="표준 5 6 2 2 5 2 4" xfId="22910"/>
    <cellStyle name="표준 5 6 2 2 5 2 5" xfId="27008"/>
    <cellStyle name="표준 5 6 2 2 5 2 6" xfId="35219"/>
    <cellStyle name="표준 5 6 2 2 5 2 7" xfId="43412"/>
    <cellStyle name="표준 5 6 2 2 5 3" xfId="8348"/>
    <cellStyle name="표준 5 6 2 2 5 3 2" xfId="29056"/>
    <cellStyle name="표준 5 6 2 2 5 3 3" xfId="37267"/>
    <cellStyle name="표준 5 6 2 2 5 3 4" xfId="45460"/>
    <cellStyle name="표준 5 6 2 2 5 4" xfId="12460"/>
    <cellStyle name="표준 5 6 2 2 5 5" xfId="16700"/>
    <cellStyle name="표준 5 6 2 2 5 6" xfId="20862"/>
    <cellStyle name="표준 5 6 2 2 5 7" xfId="24960"/>
    <cellStyle name="표준 5 6 2 2 5 8" xfId="33171"/>
    <cellStyle name="표준 5 6 2 2 5 9" xfId="41364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7"/>
    <cellStyle name="표준 5 6 2 2 6 2 2 4" xfId="48020"/>
    <cellStyle name="표준 5 6 2 2 6 2 3" xfId="19260"/>
    <cellStyle name="표준 5 6 2 2 6 2 4" xfId="23422"/>
    <cellStyle name="표준 5 6 2 2 6 2 5" xfId="27520"/>
    <cellStyle name="표준 5 6 2 2 6 2 6" xfId="35731"/>
    <cellStyle name="표준 5 6 2 2 6 2 7" xfId="43924"/>
    <cellStyle name="표준 5 6 2 2 6 3" xfId="8860"/>
    <cellStyle name="표준 5 6 2 2 6 3 2" xfId="29568"/>
    <cellStyle name="표준 5 6 2 2 6 3 3" xfId="37779"/>
    <cellStyle name="표준 5 6 2 2 6 3 4" xfId="45972"/>
    <cellStyle name="표준 5 6 2 2 6 4" xfId="12972"/>
    <cellStyle name="표준 5 6 2 2 6 5" xfId="17212"/>
    <cellStyle name="표준 5 6 2 2 6 6" xfId="21374"/>
    <cellStyle name="표준 5 6 2 2 6 7" xfId="25472"/>
    <cellStyle name="표준 5 6 2 2 6 8" xfId="33683"/>
    <cellStyle name="표준 5 6 2 2 6 9" xfId="41876"/>
    <cellStyle name="표준 5 6 2 2 7" xfId="9372"/>
    <cellStyle name="표준 5 6 2 2 7 2" xfId="13484"/>
    <cellStyle name="표준 5 6 2 2 7 2 2" xfId="30080"/>
    <cellStyle name="표준 5 6 2 2 7 2 3" xfId="38291"/>
    <cellStyle name="표준 5 6 2 2 7 2 4" xfId="46484"/>
    <cellStyle name="표준 5 6 2 2 7 3" xfId="17724"/>
    <cellStyle name="표준 5 6 2 2 7 4" xfId="21886"/>
    <cellStyle name="표준 5 6 2 2 7 5" xfId="25984"/>
    <cellStyle name="표준 5 6 2 2 7 6" xfId="34195"/>
    <cellStyle name="표준 5 6 2 2 7 7" xfId="42388"/>
    <cellStyle name="표준 5 6 2 2 8" xfId="7324"/>
    <cellStyle name="표준 5 6 2 2 8 2" xfId="28032"/>
    <cellStyle name="표준 5 6 2 2 8 3" xfId="36243"/>
    <cellStyle name="표준 5 6 2 2 8 4" xfId="44436"/>
    <cellStyle name="표준 5 6 2 2 9" xfId="11436"/>
    <cellStyle name="표준 5 6 2 3" xfId="532"/>
    <cellStyle name="표준 5 6 2 3 10" xfId="19902"/>
    <cellStyle name="표준 5 6 2 3 11" xfId="24000"/>
    <cellStyle name="표준 5 6 2 3 12" xfId="32211"/>
    <cellStyle name="표준 5 6 2 3 13" xfId="40404"/>
    <cellStyle name="표준 5 6 2 3 2" xfId="788"/>
    <cellStyle name="표준 5 6 2 3 2 10" xfId="24256"/>
    <cellStyle name="표준 5 6 2 3 2 11" xfId="32467"/>
    <cellStyle name="표준 5 6 2 3 2 12" xfId="40660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3"/>
    <cellStyle name="표준 5 6 2 3 2 2 2 2 4" xfId="47316"/>
    <cellStyle name="표준 5 6 2 3 2 2 2 3" xfId="18556"/>
    <cellStyle name="표준 5 6 2 3 2 2 2 4" xfId="22718"/>
    <cellStyle name="표준 5 6 2 3 2 2 2 5" xfId="26816"/>
    <cellStyle name="표준 5 6 2 3 2 2 2 6" xfId="35027"/>
    <cellStyle name="표준 5 6 2 3 2 2 2 7" xfId="43220"/>
    <cellStyle name="표준 5 6 2 3 2 2 3" xfId="8156"/>
    <cellStyle name="표준 5 6 2 3 2 2 3 2" xfId="28864"/>
    <cellStyle name="표준 5 6 2 3 2 2 3 3" xfId="37075"/>
    <cellStyle name="표준 5 6 2 3 2 2 3 4" xfId="45268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9"/>
    <cellStyle name="표준 5 6 2 3 2 2 9" xfId="41172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5"/>
    <cellStyle name="표준 5 6 2 3 2 3 2 2 4" xfId="47828"/>
    <cellStyle name="표준 5 6 2 3 2 3 2 3" xfId="19068"/>
    <cellStyle name="표준 5 6 2 3 2 3 2 4" xfId="23230"/>
    <cellStyle name="표준 5 6 2 3 2 3 2 5" xfId="27328"/>
    <cellStyle name="표준 5 6 2 3 2 3 2 6" xfId="35539"/>
    <cellStyle name="표준 5 6 2 3 2 3 2 7" xfId="43732"/>
    <cellStyle name="표준 5 6 2 3 2 3 3" xfId="8668"/>
    <cellStyle name="표준 5 6 2 3 2 3 3 2" xfId="29376"/>
    <cellStyle name="표준 5 6 2 3 2 3 3 3" xfId="37587"/>
    <cellStyle name="표준 5 6 2 3 2 3 3 4" xfId="45780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1"/>
    <cellStyle name="표준 5 6 2 3 2 3 9" xfId="41684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7"/>
    <cellStyle name="표준 5 6 2 3 2 4 2 2 4" xfId="48340"/>
    <cellStyle name="표준 5 6 2 3 2 4 2 3" xfId="19580"/>
    <cellStyle name="표준 5 6 2 3 2 4 2 4" xfId="23742"/>
    <cellStyle name="표준 5 6 2 3 2 4 2 5" xfId="27840"/>
    <cellStyle name="표준 5 6 2 3 2 4 2 6" xfId="36051"/>
    <cellStyle name="표준 5 6 2 3 2 4 2 7" xfId="44244"/>
    <cellStyle name="표준 5 6 2 3 2 4 3" xfId="9180"/>
    <cellStyle name="표준 5 6 2 3 2 4 3 2" xfId="29888"/>
    <cellStyle name="표준 5 6 2 3 2 4 3 3" xfId="38099"/>
    <cellStyle name="표준 5 6 2 3 2 4 3 4" xfId="46292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3"/>
    <cellStyle name="표준 5 6 2 3 2 4 9" xfId="42196"/>
    <cellStyle name="표준 5 6 2 3 2 5" xfId="9692"/>
    <cellStyle name="표준 5 6 2 3 2 5 2" xfId="13804"/>
    <cellStyle name="표준 5 6 2 3 2 5 2 2" xfId="30400"/>
    <cellStyle name="표준 5 6 2 3 2 5 2 3" xfId="38611"/>
    <cellStyle name="표준 5 6 2 3 2 5 2 4" xfId="46804"/>
    <cellStyle name="표준 5 6 2 3 2 5 3" xfId="18044"/>
    <cellStyle name="표준 5 6 2 3 2 5 4" xfId="22206"/>
    <cellStyle name="표준 5 6 2 3 2 5 5" xfId="26304"/>
    <cellStyle name="표준 5 6 2 3 2 5 6" xfId="34515"/>
    <cellStyle name="표준 5 6 2 3 2 5 7" xfId="42708"/>
    <cellStyle name="표준 5 6 2 3 2 6" xfId="7644"/>
    <cellStyle name="표준 5 6 2 3 2 6 2" xfId="28352"/>
    <cellStyle name="표준 5 6 2 3 2 6 3" xfId="36563"/>
    <cellStyle name="표준 5 6 2 3 2 6 4" xfId="44756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7"/>
    <cellStyle name="표준 5 6 2 3 3 2 2 4" xfId="47060"/>
    <cellStyle name="표준 5 6 2 3 3 2 3" xfId="18300"/>
    <cellStyle name="표준 5 6 2 3 3 2 4" xfId="22462"/>
    <cellStyle name="표준 5 6 2 3 3 2 5" xfId="26560"/>
    <cellStyle name="표준 5 6 2 3 3 2 6" xfId="34771"/>
    <cellStyle name="표준 5 6 2 3 3 2 7" xfId="42964"/>
    <cellStyle name="표준 5 6 2 3 3 3" xfId="7900"/>
    <cellStyle name="표준 5 6 2 3 3 3 2" xfId="28608"/>
    <cellStyle name="표준 5 6 2 3 3 3 3" xfId="36819"/>
    <cellStyle name="표준 5 6 2 3 3 3 4" xfId="45012"/>
    <cellStyle name="표준 5 6 2 3 3 4" xfId="12012"/>
    <cellStyle name="표준 5 6 2 3 3 5" xfId="16252"/>
    <cellStyle name="표준 5 6 2 3 3 6" xfId="20414"/>
    <cellStyle name="표준 5 6 2 3 3 7" xfId="24512"/>
    <cellStyle name="표준 5 6 2 3 3 8" xfId="32723"/>
    <cellStyle name="표준 5 6 2 3 3 9" xfId="40916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9"/>
    <cellStyle name="표준 5 6 2 3 4 2 2 4" xfId="47572"/>
    <cellStyle name="표준 5 6 2 3 4 2 3" xfId="18812"/>
    <cellStyle name="표준 5 6 2 3 4 2 4" xfId="22974"/>
    <cellStyle name="표준 5 6 2 3 4 2 5" xfId="27072"/>
    <cellStyle name="표준 5 6 2 3 4 2 6" xfId="35283"/>
    <cellStyle name="표준 5 6 2 3 4 2 7" xfId="43476"/>
    <cellStyle name="표준 5 6 2 3 4 3" xfId="8412"/>
    <cellStyle name="표준 5 6 2 3 4 3 2" xfId="29120"/>
    <cellStyle name="표준 5 6 2 3 4 3 3" xfId="37331"/>
    <cellStyle name="표준 5 6 2 3 4 3 4" xfId="45524"/>
    <cellStyle name="표준 5 6 2 3 4 4" xfId="12524"/>
    <cellStyle name="표준 5 6 2 3 4 5" xfId="16764"/>
    <cellStyle name="표준 5 6 2 3 4 6" xfId="20926"/>
    <cellStyle name="표준 5 6 2 3 4 7" xfId="25024"/>
    <cellStyle name="표준 5 6 2 3 4 8" xfId="33235"/>
    <cellStyle name="표준 5 6 2 3 4 9" xfId="41428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1"/>
    <cellStyle name="표준 5 6 2 3 5 2 2 4" xfId="48084"/>
    <cellStyle name="표준 5 6 2 3 5 2 3" xfId="19324"/>
    <cellStyle name="표준 5 6 2 3 5 2 4" xfId="23486"/>
    <cellStyle name="표준 5 6 2 3 5 2 5" xfId="27584"/>
    <cellStyle name="표준 5 6 2 3 5 2 6" xfId="35795"/>
    <cellStyle name="표준 5 6 2 3 5 2 7" xfId="43988"/>
    <cellStyle name="표준 5 6 2 3 5 3" xfId="8924"/>
    <cellStyle name="표준 5 6 2 3 5 3 2" xfId="29632"/>
    <cellStyle name="표준 5 6 2 3 5 3 3" xfId="37843"/>
    <cellStyle name="표준 5 6 2 3 5 3 4" xfId="46036"/>
    <cellStyle name="표준 5 6 2 3 5 4" xfId="13036"/>
    <cellStyle name="표준 5 6 2 3 5 5" xfId="17276"/>
    <cellStyle name="표준 5 6 2 3 5 6" xfId="21438"/>
    <cellStyle name="표준 5 6 2 3 5 7" xfId="25536"/>
    <cellStyle name="표준 5 6 2 3 5 8" xfId="33747"/>
    <cellStyle name="표준 5 6 2 3 5 9" xfId="41940"/>
    <cellStyle name="표준 5 6 2 3 6" xfId="9436"/>
    <cellStyle name="표준 5 6 2 3 6 2" xfId="13548"/>
    <cellStyle name="표준 5 6 2 3 6 2 2" xfId="30144"/>
    <cellStyle name="표준 5 6 2 3 6 2 3" xfId="38355"/>
    <cellStyle name="표준 5 6 2 3 6 2 4" xfId="46548"/>
    <cellStyle name="표준 5 6 2 3 6 3" xfId="17788"/>
    <cellStyle name="표준 5 6 2 3 6 4" xfId="21950"/>
    <cellStyle name="표준 5 6 2 3 6 5" xfId="26048"/>
    <cellStyle name="표준 5 6 2 3 6 6" xfId="34259"/>
    <cellStyle name="표준 5 6 2 3 6 7" xfId="42452"/>
    <cellStyle name="표준 5 6 2 3 7" xfId="7388"/>
    <cellStyle name="표준 5 6 2 3 7 2" xfId="28096"/>
    <cellStyle name="표준 5 6 2 3 7 3" xfId="36307"/>
    <cellStyle name="표준 5 6 2 3 7 4" xfId="44500"/>
    <cellStyle name="표준 5 6 2 3 8" xfId="11500"/>
    <cellStyle name="표준 5 6 2 3 9" xfId="15740"/>
    <cellStyle name="표준 5 6 2 4" xfId="660"/>
    <cellStyle name="표준 5 6 2 4 10" xfId="24128"/>
    <cellStyle name="표준 5 6 2 4 11" xfId="32339"/>
    <cellStyle name="표준 5 6 2 4 12" xfId="40532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5"/>
    <cellStyle name="표준 5 6 2 4 2 2 2 4" xfId="47188"/>
    <cellStyle name="표준 5 6 2 4 2 2 3" xfId="18428"/>
    <cellStyle name="표준 5 6 2 4 2 2 4" xfId="22590"/>
    <cellStyle name="표준 5 6 2 4 2 2 5" xfId="26688"/>
    <cellStyle name="표준 5 6 2 4 2 2 6" xfId="34899"/>
    <cellStyle name="표준 5 6 2 4 2 2 7" xfId="43092"/>
    <cellStyle name="표준 5 6 2 4 2 3" xfId="8028"/>
    <cellStyle name="표준 5 6 2 4 2 3 2" xfId="28736"/>
    <cellStyle name="표준 5 6 2 4 2 3 3" xfId="36947"/>
    <cellStyle name="표준 5 6 2 4 2 3 4" xfId="45140"/>
    <cellStyle name="표준 5 6 2 4 2 4" xfId="12140"/>
    <cellStyle name="표준 5 6 2 4 2 5" xfId="16380"/>
    <cellStyle name="표준 5 6 2 4 2 6" xfId="20542"/>
    <cellStyle name="표준 5 6 2 4 2 7" xfId="24640"/>
    <cellStyle name="표준 5 6 2 4 2 8" xfId="32851"/>
    <cellStyle name="표준 5 6 2 4 2 9" xfId="41044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7"/>
    <cellStyle name="표준 5 6 2 4 3 2 2 4" xfId="47700"/>
    <cellStyle name="표준 5 6 2 4 3 2 3" xfId="18940"/>
    <cellStyle name="표준 5 6 2 4 3 2 4" xfId="23102"/>
    <cellStyle name="표준 5 6 2 4 3 2 5" xfId="27200"/>
    <cellStyle name="표준 5 6 2 4 3 2 6" xfId="35411"/>
    <cellStyle name="표준 5 6 2 4 3 2 7" xfId="43604"/>
    <cellStyle name="표준 5 6 2 4 3 3" xfId="8540"/>
    <cellStyle name="표준 5 6 2 4 3 3 2" xfId="29248"/>
    <cellStyle name="표준 5 6 2 4 3 3 3" xfId="37459"/>
    <cellStyle name="표준 5 6 2 4 3 3 4" xfId="45652"/>
    <cellStyle name="표준 5 6 2 4 3 4" xfId="12652"/>
    <cellStyle name="표준 5 6 2 4 3 5" xfId="16892"/>
    <cellStyle name="표준 5 6 2 4 3 6" xfId="21054"/>
    <cellStyle name="표준 5 6 2 4 3 7" xfId="25152"/>
    <cellStyle name="표준 5 6 2 4 3 8" xfId="33363"/>
    <cellStyle name="표준 5 6 2 4 3 9" xfId="41556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9"/>
    <cellStyle name="표준 5 6 2 4 4 2 2 4" xfId="48212"/>
    <cellStyle name="표준 5 6 2 4 4 2 3" xfId="19452"/>
    <cellStyle name="표준 5 6 2 4 4 2 4" xfId="23614"/>
    <cellStyle name="표준 5 6 2 4 4 2 5" xfId="27712"/>
    <cellStyle name="표준 5 6 2 4 4 2 6" xfId="35923"/>
    <cellStyle name="표준 5 6 2 4 4 2 7" xfId="44116"/>
    <cellStyle name="표준 5 6 2 4 4 3" xfId="9052"/>
    <cellStyle name="표준 5 6 2 4 4 3 2" xfId="29760"/>
    <cellStyle name="표준 5 6 2 4 4 3 3" xfId="37971"/>
    <cellStyle name="표준 5 6 2 4 4 3 4" xfId="46164"/>
    <cellStyle name="표준 5 6 2 4 4 4" xfId="13164"/>
    <cellStyle name="표준 5 6 2 4 4 5" xfId="17404"/>
    <cellStyle name="표준 5 6 2 4 4 6" xfId="21566"/>
    <cellStyle name="표준 5 6 2 4 4 7" xfId="25664"/>
    <cellStyle name="표준 5 6 2 4 4 8" xfId="33875"/>
    <cellStyle name="표준 5 6 2 4 4 9" xfId="42068"/>
    <cellStyle name="표준 5 6 2 4 5" xfId="9564"/>
    <cellStyle name="표준 5 6 2 4 5 2" xfId="13676"/>
    <cellStyle name="표준 5 6 2 4 5 2 2" xfId="30272"/>
    <cellStyle name="표준 5 6 2 4 5 2 3" xfId="38483"/>
    <cellStyle name="표준 5 6 2 4 5 2 4" xfId="46676"/>
    <cellStyle name="표준 5 6 2 4 5 3" xfId="17916"/>
    <cellStyle name="표준 5 6 2 4 5 4" xfId="22078"/>
    <cellStyle name="표준 5 6 2 4 5 5" xfId="26176"/>
    <cellStyle name="표준 5 6 2 4 5 6" xfId="34387"/>
    <cellStyle name="표준 5 6 2 4 5 7" xfId="42580"/>
    <cellStyle name="표준 5 6 2 4 6" xfId="7516"/>
    <cellStyle name="표준 5 6 2 4 6 2" xfId="28224"/>
    <cellStyle name="표준 5 6 2 4 6 3" xfId="36435"/>
    <cellStyle name="표준 5 6 2 4 6 4" xfId="44628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9"/>
    <cellStyle name="표준 5 6 2 5 2 2 4" xfId="46932"/>
    <cellStyle name="표준 5 6 2 5 2 3" xfId="18172"/>
    <cellStyle name="표준 5 6 2 5 2 4" xfId="22334"/>
    <cellStyle name="표준 5 6 2 5 2 5" xfId="26432"/>
    <cellStyle name="표준 5 6 2 5 2 6" xfId="34643"/>
    <cellStyle name="표준 5 6 2 5 2 7" xfId="42836"/>
    <cellStyle name="표준 5 6 2 5 3" xfId="7772"/>
    <cellStyle name="표준 5 6 2 5 3 2" xfId="28480"/>
    <cellStyle name="표준 5 6 2 5 3 3" xfId="36691"/>
    <cellStyle name="표준 5 6 2 5 3 4" xfId="44884"/>
    <cellStyle name="표준 5 6 2 5 4" xfId="11884"/>
    <cellStyle name="표준 5 6 2 5 5" xfId="16124"/>
    <cellStyle name="표준 5 6 2 5 6" xfId="20286"/>
    <cellStyle name="표준 5 6 2 5 7" xfId="24384"/>
    <cellStyle name="표준 5 6 2 5 8" xfId="32595"/>
    <cellStyle name="표준 5 6 2 5 9" xfId="40788"/>
    <cellStyle name="표준 5 6 2 6" xfId="1428"/>
    <cellStyle name="표준 5 6 2 6 2" xfId="10332"/>
    <cellStyle name="표준 5 6 2 6 2 2" xfId="14444"/>
    <cellStyle name="표준 5 6 2 6 2 2 2" xfId="31040"/>
    <cellStyle name="표준 5 6 2 6 2 2 3" xfId="39251"/>
    <cellStyle name="표준 5 6 2 6 2 2 4" xfId="47444"/>
    <cellStyle name="표준 5 6 2 6 2 3" xfId="18684"/>
    <cellStyle name="표준 5 6 2 6 2 4" xfId="22846"/>
    <cellStyle name="표준 5 6 2 6 2 5" xfId="26944"/>
    <cellStyle name="표준 5 6 2 6 2 6" xfId="35155"/>
    <cellStyle name="표준 5 6 2 6 2 7" xfId="43348"/>
    <cellStyle name="표준 5 6 2 6 3" xfId="8284"/>
    <cellStyle name="표준 5 6 2 6 3 2" xfId="28992"/>
    <cellStyle name="표준 5 6 2 6 3 3" xfId="37203"/>
    <cellStyle name="표준 5 6 2 6 3 4" xfId="45396"/>
    <cellStyle name="표준 5 6 2 6 4" xfId="12396"/>
    <cellStyle name="표준 5 6 2 6 5" xfId="16636"/>
    <cellStyle name="표준 5 6 2 6 6" xfId="20798"/>
    <cellStyle name="표준 5 6 2 6 7" xfId="24896"/>
    <cellStyle name="표준 5 6 2 6 8" xfId="33107"/>
    <cellStyle name="표준 5 6 2 6 9" xfId="41300"/>
    <cellStyle name="표준 5 6 2 7" xfId="1940"/>
    <cellStyle name="표준 5 6 2 7 2" xfId="10844"/>
    <cellStyle name="표준 5 6 2 7 2 2" xfId="14956"/>
    <cellStyle name="표준 5 6 2 7 2 2 2" xfId="31552"/>
    <cellStyle name="표준 5 6 2 7 2 2 3" xfId="39763"/>
    <cellStyle name="표준 5 6 2 7 2 2 4" xfId="47956"/>
    <cellStyle name="표준 5 6 2 7 2 3" xfId="19196"/>
    <cellStyle name="표준 5 6 2 7 2 4" xfId="23358"/>
    <cellStyle name="표준 5 6 2 7 2 5" xfId="27456"/>
    <cellStyle name="표준 5 6 2 7 2 6" xfId="35667"/>
    <cellStyle name="표준 5 6 2 7 2 7" xfId="43860"/>
    <cellStyle name="표준 5 6 2 7 3" xfId="8796"/>
    <cellStyle name="표준 5 6 2 7 3 2" xfId="29504"/>
    <cellStyle name="표준 5 6 2 7 3 3" xfId="37715"/>
    <cellStyle name="표준 5 6 2 7 3 4" xfId="45908"/>
    <cellStyle name="표준 5 6 2 7 4" xfId="12908"/>
    <cellStyle name="표준 5 6 2 7 5" xfId="17148"/>
    <cellStyle name="표준 5 6 2 7 6" xfId="21310"/>
    <cellStyle name="표준 5 6 2 7 7" xfId="25408"/>
    <cellStyle name="표준 5 6 2 7 8" xfId="33619"/>
    <cellStyle name="표준 5 6 2 7 9" xfId="41812"/>
    <cellStyle name="표준 5 6 2 8" xfId="7033"/>
    <cellStyle name="표준 5 6 2 8 2" xfId="9308"/>
    <cellStyle name="표준 5 6 2 8 2 2" xfId="30016"/>
    <cellStyle name="표준 5 6 2 8 2 3" xfId="38227"/>
    <cellStyle name="표준 5 6 2 8 2 4" xfId="46420"/>
    <cellStyle name="표준 5 6 2 8 3" xfId="13420"/>
    <cellStyle name="표준 5 6 2 8 4" xfId="17660"/>
    <cellStyle name="표준 5 6 2 8 5" xfId="21822"/>
    <cellStyle name="표준 5 6 2 8 6" xfId="25920"/>
    <cellStyle name="표준 5 6 2 8 7" xfId="34131"/>
    <cellStyle name="표준 5 6 2 8 8" xfId="42324"/>
    <cellStyle name="표준 5 6 2 9" xfId="7147"/>
    <cellStyle name="표준 5 6 2 9 2" xfId="27968"/>
    <cellStyle name="표준 5 6 2 9 3" xfId="36179"/>
    <cellStyle name="표준 5 6 2 9 4" xfId="44372"/>
    <cellStyle name="표준 5 6 20" xfId="40244"/>
    <cellStyle name="표준 5 6 3" xfId="436"/>
    <cellStyle name="표준 5 6 3 10" xfId="15644"/>
    <cellStyle name="표준 5 6 3 11" xfId="19806"/>
    <cellStyle name="표준 5 6 3 12" xfId="23904"/>
    <cellStyle name="표준 5 6 3 13" xfId="32115"/>
    <cellStyle name="표준 5 6 3 14" xfId="40308"/>
    <cellStyle name="표준 5 6 3 2" xfId="564"/>
    <cellStyle name="표준 5 6 3 2 10" xfId="19934"/>
    <cellStyle name="표준 5 6 3 2 11" xfId="24032"/>
    <cellStyle name="표준 5 6 3 2 12" xfId="32243"/>
    <cellStyle name="표준 5 6 3 2 13" xfId="40436"/>
    <cellStyle name="표준 5 6 3 2 2" xfId="820"/>
    <cellStyle name="표준 5 6 3 2 2 10" xfId="24288"/>
    <cellStyle name="표준 5 6 3 2 2 11" xfId="32499"/>
    <cellStyle name="표준 5 6 3 2 2 12" xfId="40692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5"/>
    <cellStyle name="표준 5 6 3 2 2 2 2 2 4" xfId="47348"/>
    <cellStyle name="표준 5 6 3 2 2 2 2 3" xfId="18588"/>
    <cellStyle name="표준 5 6 3 2 2 2 2 4" xfId="22750"/>
    <cellStyle name="표준 5 6 3 2 2 2 2 5" xfId="26848"/>
    <cellStyle name="표준 5 6 3 2 2 2 2 6" xfId="35059"/>
    <cellStyle name="표준 5 6 3 2 2 2 2 7" xfId="43252"/>
    <cellStyle name="표준 5 6 3 2 2 2 3" xfId="8188"/>
    <cellStyle name="표준 5 6 3 2 2 2 3 2" xfId="28896"/>
    <cellStyle name="표준 5 6 3 2 2 2 3 3" xfId="37107"/>
    <cellStyle name="표준 5 6 3 2 2 2 3 4" xfId="45300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1"/>
    <cellStyle name="표준 5 6 3 2 2 2 9" xfId="41204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7"/>
    <cellStyle name="표준 5 6 3 2 2 3 2 2 4" xfId="47860"/>
    <cellStyle name="표준 5 6 3 2 2 3 2 3" xfId="19100"/>
    <cellStyle name="표준 5 6 3 2 2 3 2 4" xfId="23262"/>
    <cellStyle name="표준 5 6 3 2 2 3 2 5" xfId="27360"/>
    <cellStyle name="표준 5 6 3 2 2 3 2 6" xfId="35571"/>
    <cellStyle name="표준 5 6 3 2 2 3 2 7" xfId="43764"/>
    <cellStyle name="표준 5 6 3 2 2 3 3" xfId="8700"/>
    <cellStyle name="표준 5 6 3 2 2 3 3 2" xfId="29408"/>
    <cellStyle name="표준 5 6 3 2 2 3 3 3" xfId="37619"/>
    <cellStyle name="표준 5 6 3 2 2 3 3 4" xfId="45812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3"/>
    <cellStyle name="표준 5 6 3 2 2 3 9" xfId="41716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9"/>
    <cellStyle name="표준 5 6 3 2 2 4 2 2 4" xfId="48372"/>
    <cellStyle name="표준 5 6 3 2 2 4 2 3" xfId="19612"/>
    <cellStyle name="표준 5 6 3 2 2 4 2 4" xfId="23774"/>
    <cellStyle name="표준 5 6 3 2 2 4 2 5" xfId="27872"/>
    <cellStyle name="표준 5 6 3 2 2 4 2 6" xfId="36083"/>
    <cellStyle name="표준 5 6 3 2 2 4 2 7" xfId="44276"/>
    <cellStyle name="표준 5 6 3 2 2 4 3" xfId="9212"/>
    <cellStyle name="표준 5 6 3 2 2 4 3 2" xfId="29920"/>
    <cellStyle name="표준 5 6 3 2 2 4 3 3" xfId="38131"/>
    <cellStyle name="표준 5 6 3 2 2 4 3 4" xfId="46324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5"/>
    <cellStyle name="표준 5 6 3 2 2 4 9" xfId="42228"/>
    <cellStyle name="표준 5 6 3 2 2 5" xfId="9724"/>
    <cellStyle name="표준 5 6 3 2 2 5 2" xfId="13836"/>
    <cellStyle name="표준 5 6 3 2 2 5 2 2" xfId="30432"/>
    <cellStyle name="표준 5 6 3 2 2 5 2 3" xfId="38643"/>
    <cellStyle name="표준 5 6 3 2 2 5 2 4" xfId="46836"/>
    <cellStyle name="표준 5 6 3 2 2 5 3" xfId="18076"/>
    <cellStyle name="표준 5 6 3 2 2 5 4" xfId="22238"/>
    <cellStyle name="표준 5 6 3 2 2 5 5" xfId="26336"/>
    <cellStyle name="표준 5 6 3 2 2 5 6" xfId="34547"/>
    <cellStyle name="표준 5 6 3 2 2 5 7" xfId="42740"/>
    <cellStyle name="표준 5 6 3 2 2 6" xfId="7676"/>
    <cellStyle name="표준 5 6 3 2 2 6 2" xfId="28384"/>
    <cellStyle name="표준 5 6 3 2 2 6 3" xfId="36595"/>
    <cellStyle name="표준 5 6 3 2 2 6 4" xfId="44788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9"/>
    <cellStyle name="표준 5 6 3 2 3 2 2 4" xfId="47092"/>
    <cellStyle name="표준 5 6 3 2 3 2 3" xfId="18332"/>
    <cellStyle name="표준 5 6 3 2 3 2 4" xfId="22494"/>
    <cellStyle name="표준 5 6 3 2 3 2 5" xfId="26592"/>
    <cellStyle name="표준 5 6 3 2 3 2 6" xfId="34803"/>
    <cellStyle name="표준 5 6 3 2 3 2 7" xfId="42996"/>
    <cellStyle name="표준 5 6 3 2 3 3" xfId="7932"/>
    <cellStyle name="표준 5 6 3 2 3 3 2" xfId="28640"/>
    <cellStyle name="표준 5 6 3 2 3 3 3" xfId="36851"/>
    <cellStyle name="표준 5 6 3 2 3 3 4" xfId="45044"/>
    <cellStyle name="표준 5 6 3 2 3 4" xfId="12044"/>
    <cellStyle name="표준 5 6 3 2 3 5" xfId="16284"/>
    <cellStyle name="표준 5 6 3 2 3 6" xfId="20446"/>
    <cellStyle name="표준 5 6 3 2 3 7" xfId="24544"/>
    <cellStyle name="표준 5 6 3 2 3 8" xfId="32755"/>
    <cellStyle name="표준 5 6 3 2 3 9" xfId="40948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1"/>
    <cellStyle name="표준 5 6 3 2 4 2 2 4" xfId="47604"/>
    <cellStyle name="표준 5 6 3 2 4 2 3" xfId="18844"/>
    <cellStyle name="표준 5 6 3 2 4 2 4" xfId="23006"/>
    <cellStyle name="표준 5 6 3 2 4 2 5" xfId="27104"/>
    <cellStyle name="표준 5 6 3 2 4 2 6" xfId="35315"/>
    <cellStyle name="표준 5 6 3 2 4 2 7" xfId="43508"/>
    <cellStyle name="표준 5 6 3 2 4 3" xfId="8444"/>
    <cellStyle name="표준 5 6 3 2 4 3 2" xfId="29152"/>
    <cellStyle name="표준 5 6 3 2 4 3 3" xfId="37363"/>
    <cellStyle name="표준 5 6 3 2 4 3 4" xfId="45556"/>
    <cellStyle name="표준 5 6 3 2 4 4" xfId="12556"/>
    <cellStyle name="표준 5 6 3 2 4 5" xfId="16796"/>
    <cellStyle name="표준 5 6 3 2 4 6" xfId="20958"/>
    <cellStyle name="표준 5 6 3 2 4 7" xfId="25056"/>
    <cellStyle name="표준 5 6 3 2 4 8" xfId="33267"/>
    <cellStyle name="표준 5 6 3 2 4 9" xfId="41460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3"/>
    <cellStyle name="표준 5 6 3 2 5 2 2 4" xfId="48116"/>
    <cellStyle name="표준 5 6 3 2 5 2 3" xfId="19356"/>
    <cellStyle name="표준 5 6 3 2 5 2 4" xfId="23518"/>
    <cellStyle name="표준 5 6 3 2 5 2 5" xfId="27616"/>
    <cellStyle name="표준 5 6 3 2 5 2 6" xfId="35827"/>
    <cellStyle name="표준 5 6 3 2 5 2 7" xfId="44020"/>
    <cellStyle name="표준 5 6 3 2 5 3" xfId="8956"/>
    <cellStyle name="표준 5 6 3 2 5 3 2" xfId="29664"/>
    <cellStyle name="표준 5 6 3 2 5 3 3" xfId="37875"/>
    <cellStyle name="표준 5 6 3 2 5 3 4" xfId="46068"/>
    <cellStyle name="표준 5 6 3 2 5 4" xfId="13068"/>
    <cellStyle name="표준 5 6 3 2 5 5" xfId="17308"/>
    <cellStyle name="표준 5 6 3 2 5 6" xfId="21470"/>
    <cellStyle name="표준 5 6 3 2 5 7" xfId="25568"/>
    <cellStyle name="표준 5 6 3 2 5 8" xfId="33779"/>
    <cellStyle name="표준 5 6 3 2 5 9" xfId="41972"/>
    <cellStyle name="표준 5 6 3 2 6" xfId="9468"/>
    <cellStyle name="표준 5 6 3 2 6 2" xfId="13580"/>
    <cellStyle name="표준 5 6 3 2 6 2 2" xfId="30176"/>
    <cellStyle name="표준 5 6 3 2 6 2 3" xfId="38387"/>
    <cellStyle name="표준 5 6 3 2 6 2 4" xfId="46580"/>
    <cellStyle name="표준 5 6 3 2 6 3" xfId="17820"/>
    <cellStyle name="표준 5 6 3 2 6 4" xfId="21982"/>
    <cellStyle name="표준 5 6 3 2 6 5" xfId="26080"/>
    <cellStyle name="표준 5 6 3 2 6 6" xfId="34291"/>
    <cellStyle name="표준 5 6 3 2 6 7" xfId="42484"/>
    <cellStyle name="표준 5 6 3 2 7" xfId="7420"/>
    <cellStyle name="표준 5 6 3 2 7 2" xfId="28128"/>
    <cellStyle name="표준 5 6 3 2 7 3" xfId="36339"/>
    <cellStyle name="표준 5 6 3 2 7 4" xfId="44532"/>
    <cellStyle name="표준 5 6 3 2 8" xfId="11532"/>
    <cellStyle name="표준 5 6 3 2 9" xfId="15772"/>
    <cellStyle name="표준 5 6 3 3" xfId="692"/>
    <cellStyle name="표준 5 6 3 3 10" xfId="24160"/>
    <cellStyle name="표준 5 6 3 3 11" xfId="32371"/>
    <cellStyle name="표준 5 6 3 3 12" xfId="40564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7"/>
    <cellStyle name="표준 5 6 3 3 2 2 2 4" xfId="47220"/>
    <cellStyle name="표준 5 6 3 3 2 2 3" xfId="18460"/>
    <cellStyle name="표준 5 6 3 3 2 2 4" xfId="22622"/>
    <cellStyle name="표준 5 6 3 3 2 2 5" xfId="26720"/>
    <cellStyle name="표준 5 6 3 3 2 2 6" xfId="34931"/>
    <cellStyle name="표준 5 6 3 3 2 2 7" xfId="43124"/>
    <cellStyle name="표준 5 6 3 3 2 3" xfId="8060"/>
    <cellStyle name="표준 5 6 3 3 2 3 2" xfId="28768"/>
    <cellStyle name="표준 5 6 3 3 2 3 3" xfId="36979"/>
    <cellStyle name="표준 5 6 3 3 2 3 4" xfId="45172"/>
    <cellStyle name="표준 5 6 3 3 2 4" xfId="12172"/>
    <cellStyle name="표준 5 6 3 3 2 5" xfId="16412"/>
    <cellStyle name="표준 5 6 3 3 2 6" xfId="20574"/>
    <cellStyle name="표준 5 6 3 3 2 7" xfId="24672"/>
    <cellStyle name="표준 5 6 3 3 2 8" xfId="32883"/>
    <cellStyle name="표준 5 6 3 3 2 9" xfId="41076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9"/>
    <cellStyle name="표준 5 6 3 3 3 2 2 4" xfId="47732"/>
    <cellStyle name="표준 5 6 3 3 3 2 3" xfId="18972"/>
    <cellStyle name="표준 5 6 3 3 3 2 4" xfId="23134"/>
    <cellStyle name="표준 5 6 3 3 3 2 5" xfId="27232"/>
    <cellStyle name="표준 5 6 3 3 3 2 6" xfId="35443"/>
    <cellStyle name="표준 5 6 3 3 3 2 7" xfId="43636"/>
    <cellStyle name="표준 5 6 3 3 3 3" xfId="8572"/>
    <cellStyle name="표준 5 6 3 3 3 3 2" xfId="29280"/>
    <cellStyle name="표준 5 6 3 3 3 3 3" xfId="37491"/>
    <cellStyle name="표준 5 6 3 3 3 3 4" xfId="45684"/>
    <cellStyle name="표준 5 6 3 3 3 4" xfId="12684"/>
    <cellStyle name="표준 5 6 3 3 3 5" xfId="16924"/>
    <cellStyle name="표준 5 6 3 3 3 6" xfId="21086"/>
    <cellStyle name="표준 5 6 3 3 3 7" xfId="25184"/>
    <cellStyle name="표준 5 6 3 3 3 8" xfId="33395"/>
    <cellStyle name="표준 5 6 3 3 3 9" xfId="41588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1"/>
    <cellStyle name="표준 5 6 3 3 4 2 2 4" xfId="48244"/>
    <cellStyle name="표준 5 6 3 3 4 2 3" xfId="19484"/>
    <cellStyle name="표준 5 6 3 3 4 2 4" xfId="23646"/>
    <cellStyle name="표준 5 6 3 3 4 2 5" xfId="27744"/>
    <cellStyle name="표준 5 6 3 3 4 2 6" xfId="35955"/>
    <cellStyle name="표준 5 6 3 3 4 2 7" xfId="44148"/>
    <cellStyle name="표준 5 6 3 3 4 3" xfId="9084"/>
    <cellStyle name="표준 5 6 3 3 4 3 2" xfId="29792"/>
    <cellStyle name="표준 5 6 3 3 4 3 3" xfId="38003"/>
    <cellStyle name="표준 5 6 3 3 4 3 4" xfId="46196"/>
    <cellStyle name="표준 5 6 3 3 4 4" xfId="13196"/>
    <cellStyle name="표준 5 6 3 3 4 5" xfId="17436"/>
    <cellStyle name="표준 5 6 3 3 4 6" xfId="21598"/>
    <cellStyle name="표준 5 6 3 3 4 7" xfId="25696"/>
    <cellStyle name="표준 5 6 3 3 4 8" xfId="33907"/>
    <cellStyle name="표준 5 6 3 3 4 9" xfId="42100"/>
    <cellStyle name="표준 5 6 3 3 5" xfId="9596"/>
    <cellStyle name="표준 5 6 3 3 5 2" xfId="13708"/>
    <cellStyle name="표준 5 6 3 3 5 2 2" xfId="30304"/>
    <cellStyle name="표준 5 6 3 3 5 2 3" xfId="38515"/>
    <cellStyle name="표준 5 6 3 3 5 2 4" xfId="46708"/>
    <cellStyle name="표준 5 6 3 3 5 3" xfId="17948"/>
    <cellStyle name="표준 5 6 3 3 5 4" xfId="22110"/>
    <cellStyle name="표준 5 6 3 3 5 5" xfId="26208"/>
    <cellStyle name="표준 5 6 3 3 5 6" xfId="34419"/>
    <cellStyle name="표준 5 6 3 3 5 7" xfId="42612"/>
    <cellStyle name="표준 5 6 3 3 6" xfId="7548"/>
    <cellStyle name="표준 5 6 3 3 6 2" xfId="28256"/>
    <cellStyle name="표준 5 6 3 3 6 3" xfId="36467"/>
    <cellStyle name="표준 5 6 3 3 6 4" xfId="44660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1"/>
    <cellStyle name="표준 5 6 3 4 2 2 4" xfId="46964"/>
    <cellStyle name="표준 5 6 3 4 2 3" xfId="18204"/>
    <cellStyle name="표준 5 6 3 4 2 4" xfId="22366"/>
    <cellStyle name="표준 5 6 3 4 2 5" xfId="26464"/>
    <cellStyle name="표준 5 6 3 4 2 6" xfId="34675"/>
    <cellStyle name="표준 5 6 3 4 2 7" xfId="42868"/>
    <cellStyle name="표준 5 6 3 4 3" xfId="7804"/>
    <cellStyle name="표준 5 6 3 4 3 2" xfId="28512"/>
    <cellStyle name="표준 5 6 3 4 3 3" xfId="36723"/>
    <cellStyle name="표준 5 6 3 4 3 4" xfId="44916"/>
    <cellStyle name="표준 5 6 3 4 4" xfId="11916"/>
    <cellStyle name="표준 5 6 3 4 5" xfId="16156"/>
    <cellStyle name="표준 5 6 3 4 6" xfId="20318"/>
    <cellStyle name="표준 5 6 3 4 7" xfId="24416"/>
    <cellStyle name="표준 5 6 3 4 8" xfId="32627"/>
    <cellStyle name="표준 5 6 3 4 9" xfId="40820"/>
    <cellStyle name="표준 5 6 3 5" xfId="1460"/>
    <cellStyle name="표준 5 6 3 5 2" xfId="10364"/>
    <cellStyle name="표준 5 6 3 5 2 2" xfId="14476"/>
    <cellStyle name="표준 5 6 3 5 2 2 2" xfId="31072"/>
    <cellStyle name="표준 5 6 3 5 2 2 3" xfId="39283"/>
    <cellStyle name="표준 5 6 3 5 2 2 4" xfId="47476"/>
    <cellStyle name="표준 5 6 3 5 2 3" xfId="18716"/>
    <cellStyle name="표준 5 6 3 5 2 4" xfId="22878"/>
    <cellStyle name="표준 5 6 3 5 2 5" xfId="26976"/>
    <cellStyle name="표준 5 6 3 5 2 6" xfId="35187"/>
    <cellStyle name="표준 5 6 3 5 2 7" xfId="43380"/>
    <cellStyle name="표준 5 6 3 5 3" xfId="8316"/>
    <cellStyle name="표준 5 6 3 5 3 2" xfId="29024"/>
    <cellStyle name="표준 5 6 3 5 3 3" xfId="37235"/>
    <cellStyle name="표준 5 6 3 5 3 4" xfId="45428"/>
    <cellStyle name="표준 5 6 3 5 4" xfId="12428"/>
    <cellStyle name="표준 5 6 3 5 5" xfId="16668"/>
    <cellStyle name="표준 5 6 3 5 6" xfId="20830"/>
    <cellStyle name="표준 5 6 3 5 7" xfId="24928"/>
    <cellStyle name="표준 5 6 3 5 8" xfId="33139"/>
    <cellStyle name="표준 5 6 3 5 9" xfId="41332"/>
    <cellStyle name="표준 5 6 3 6" xfId="1972"/>
    <cellStyle name="표준 5 6 3 6 2" xfId="10876"/>
    <cellStyle name="표준 5 6 3 6 2 2" xfId="14988"/>
    <cellStyle name="표준 5 6 3 6 2 2 2" xfId="31584"/>
    <cellStyle name="표준 5 6 3 6 2 2 3" xfId="39795"/>
    <cellStyle name="표준 5 6 3 6 2 2 4" xfId="47988"/>
    <cellStyle name="표준 5 6 3 6 2 3" xfId="19228"/>
    <cellStyle name="표준 5 6 3 6 2 4" xfId="23390"/>
    <cellStyle name="표준 5 6 3 6 2 5" xfId="27488"/>
    <cellStyle name="표준 5 6 3 6 2 6" xfId="35699"/>
    <cellStyle name="표준 5 6 3 6 2 7" xfId="43892"/>
    <cellStyle name="표준 5 6 3 6 3" xfId="8828"/>
    <cellStyle name="표준 5 6 3 6 3 2" xfId="29536"/>
    <cellStyle name="표준 5 6 3 6 3 3" xfId="37747"/>
    <cellStyle name="표준 5 6 3 6 3 4" xfId="45940"/>
    <cellStyle name="표준 5 6 3 6 4" xfId="12940"/>
    <cellStyle name="표준 5 6 3 6 5" xfId="17180"/>
    <cellStyle name="표준 5 6 3 6 6" xfId="21342"/>
    <cellStyle name="표준 5 6 3 6 7" xfId="25440"/>
    <cellStyle name="표준 5 6 3 6 8" xfId="33651"/>
    <cellStyle name="표준 5 6 3 6 9" xfId="41844"/>
    <cellStyle name="표준 5 6 3 7" xfId="9340"/>
    <cellStyle name="표준 5 6 3 7 2" xfId="13452"/>
    <cellStyle name="표준 5 6 3 7 2 2" xfId="30048"/>
    <cellStyle name="표준 5 6 3 7 2 3" xfId="38259"/>
    <cellStyle name="표준 5 6 3 7 2 4" xfId="46452"/>
    <cellStyle name="표준 5 6 3 7 3" xfId="17692"/>
    <cellStyle name="표준 5 6 3 7 4" xfId="21854"/>
    <cellStyle name="표준 5 6 3 7 5" xfId="25952"/>
    <cellStyle name="표준 5 6 3 7 6" xfId="34163"/>
    <cellStyle name="표준 5 6 3 7 7" xfId="42356"/>
    <cellStyle name="표준 5 6 3 8" xfId="7292"/>
    <cellStyle name="표준 5 6 3 8 2" xfId="28000"/>
    <cellStyle name="표준 5 6 3 8 3" xfId="36211"/>
    <cellStyle name="표준 5 6 3 8 4" xfId="44404"/>
    <cellStyle name="표준 5 6 3 9" xfId="11404"/>
    <cellStyle name="표준 5 6 4" xfId="500"/>
    <cellStyle name="표준 5 6 4 10" xfId="19870"/>
    <cellStyle name="표준 5 6 4 11" xfId="23968"/>
    <cellStyle name="표준 5 6 4 12" xfId="32179"/>
    <cellStyle name="표준 5 6 4 13" xfId="40372"/>
    <cellStyle name="표준 5 6 4 2" xfId="756"/>
    <cellStyle name="표준 5 6 4 2 10" xfId="24224"/>
    <cellStyle name="표준 5 6 4 2 11" xfId="32435"/>
    <cellStyle name="표준 5 6 4 2 12" xfId="40628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1"/>
    <cellStyle name="표준 5 6 4 2 2 2 2 4" xfId="47284"/>
    <cellStyle name="표준 5 6 4 2 2 2 3" xfId="18524"/>
    <cellStyle name="표준 5 6 4 2 2 2 4" xfId="22686"/>
    <cellStyle name="표준 5 6 4 2 2 2 5" xfId="26784"/>
    <cellStyle name="표준 5 6 4 2 2 2 6" xfId="34995"/>
    <cellStyle name="표준 5 6 4 2 2 2 7" xfId="43188"/>
    <cellStyle name="표준 5 6 4 2 2 3" xfId="8124"/>
    <cellStyle name="표준 5 6 4 2 2 3 2" xfId="28832"/>
    <cellStyle name="표준 5 6 4 2 2 3 3" xfId="37043"/>
    <cellStyle name="표준 5 6 4 2 2 3 4" xfId="45236"/>
    <cellStyle name="표준 5 6 4 2 2 4" xfId="12236"/>
    <cellStyle name="표준 5 6 4 2 2 5" xfId="16476"/>
    <cellStyle name="표준 5 6 4 2 2 6" xfId="20638"/>
    <cellStyle name="표준 5 6 4 2 2 7" xfId="24736"/>
    <cellStyle name="표준 5 6 4 2 2 8" xfId="32947"/>
    <cellStyle name="표준 5 6 4 2 2 9" xfId="41140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3"/>
    <cellStyle name="표준 5 6 4 2 3 2 2 4" xfId="47796"/>
    <cellStyle name="표준 5 6 4 2 3 2 3" xfId="19036"/>
    <cellStyle name="표준 5 6 4 2 3 2 4" xfId="23198"/>
    <cellStyle name="표준 5 6 4 2 3 2 5" xfId="27296"/>
    <cellStyle name="표준 5 6 4 2 3 2 6" xfId="35507"/>
    <cellStyle name="표준 5 6 4 2 3 2 7" xfId="43700"/>
    <cellStyle name="표준 5 6 4 2 3 3" xfId="8636"/>
    <cellStyle name="표준 5 6 4 2 3 3 2" xfId="29344"/>
    <cellStyle name="표준 5 6 4 2 3 3 3" xfId="37555"/>
    <cellStyle name="표준 5 6 4 2 3 3 4" xfId="45748"/>
    <cellStyle name="표준 5 6 4 2 3 4" xfId="12748"/>
    <cellStyle name="표준 5 6 4 2 3 5" xfId="16988"/>
    <cellStyle name="표준 5 6 4 2 3 6" xfId="21150"/>
    <cellStyle name="표준 5 6 4 2 3 7" xfId="25248"/>
    <cellStyle name="표준 5 6 4 2 3 8" xfId="33459"/>
    <cellStyle name="표준 5 6 4 2 3 9" xfId="41652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5"/>
    <cellStyle name="표준 5 6 4 2 4 2 2 4" xfId="48308"/>
    <cellStyle name="표준 5 6 4 2 4 2 3" xfId="19548"/>
    <cellStyle name="표준 5 6 4 2 4 2 4" xfId="23710"/>
    <cellStyle name="표준 5 6 4 2 4 2 5" xfId="27808"/>
    <cellStyle name="표준 5 6 4 2 4 2 6" xfId="36019"/>
    <cellStyle name="표준 5 6 4 2 4 2 7" xfId="44212"/>
    <cellStyle name="표준 5 6 4 2 4 3" xfId="9148"/>
    <cellStyle name="표준 5 6 4 2 4 3 2" xfId="29856"/>
    <cellStyle name="표준 5 6 4 2 4 3 3" xfId="38067"/>
    <cellStyle name="표준 5 6 4 2 4 3 4" xfId="46260"/>
    <cellStyle name="표준 5 6 4 2 4 4" xfId="13260"/>
    <cellStyle name="표준 5 6 4 2 4 5" xfId="17500"/>
    <cellStyle name="표준 5 6 4 2 4 6" xfId="21662"/>
    <cellStyle name="표준 5 6 4 2 4 7" xfId="25760"/>
    <cellStyle name="표준 5 6 4 2 4 8" xfId="33971"/>
    <cellStyle name="표준 5 6 4 2 4 9" xfId="42164"/>
    <cellStyle name="표준 5 6 4 2 5" xfId="9660"/>
    <cellStyle name="표준 5 6 4 2 5 2" xfId="13772"/>
    <cellStyle name="표준 5 6 4 2 5 2 2" xfId="30368"/>
    <cellStyle name="표준 5 6 4 2 5 2 3" xfId="38579"/>
    <cellStyle name="표준 5 6 4 2 5 2 4" xfId="46772"/>
    <cellStyle name="표준 5 6 4 2 5 3" xfId="18012"/>
    <cellStyle name="표준 5 6 4 2 5 4" xfId="22174"/>
    <cellStyle name="표준 5 6 4 2 5 5" xfId="26272"/>
    <cellStyle name="표준 5 6 4 2 5 6" xfId="34483"/>
    <cellStyle name="표준 5 6 4 2 5 7" xfId="42676"/>
    <cellStyle name="표준 5 6 4 2 6" xfId="7612"/>
    <cellStyle name="표준 5 6 4 2 6 2" xfId="28320"/>
    <cellStyle name="표준 5 6 4 2 6 3" xfId="36531"/>
    <cellStyle name="표준 5 6 4 2 6 4" xfId="44724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5"/>
    <cellStyle name="표준 5 6 4 3 2 2 4" xfId="47028"/>
    <cellStyle name="표준 5 6 4 3 2 3" xfId="18268"/>
    <cellStyle name="표준 5 6 4 3 2 4" xfId="22430"/>
    <cellStyle name="표준 5 6 4 3 2 5" xfId="26528"/>
    <cellStyle name="표준 5 6 4 3 2 6" xfId="34739"/>
    <cellStyle name="표준 5 6 4 3 2 7" xfId="42932"/>
    <cellStyle name="표준 5 6 4 3 3" xfId="7868"/>
    <cellStyle name="표준 5 6 4 3 3 2" xfId="28576"/>
    <cellStyle name="표준 5 6 4 3 3 3" xfId="36787"/>
    <cellStyle name="표준 5 6 4 3 3 4" xfId="44980"/>
    <cellStyle name="표준 5 6 4 3 4" xfId="11980"/>
    <cellStyle name="표준 5 6 4 3 5" xfId="16220"/>
    <cellStyle name="표준 5 6 4 3 6" xfId="20382"/>
    <cellStyle name="표준 5 6 4 3 7" xfId="24480"/>
    <cellStyle name="표준 5 6 4 3 8" xfId="32691"/>
    <cellStyle name="표준 5 6 4 3 9" xfId="40884"/>
    <cellStyle name="표준 5 6 4 4" xfId="1524"/>
    <cellStyle name="표준 5 6 4 4 2" xfId="10428"/>
    <cellStyle name="표준 5 6 4 4 2 2" xfId="14540"/>
    <cellStyle name="표준 5 6 4 4 2 2 2" xfId="31136"/>
    <cellStyle name="표준 5 6 4 4 2 2 3" xfId="39347"/>
    <cellStyle name="표준 5 6 4 4 2 2 4" xfId="47540"/>
    <cellStyle name="표준 5 6 4 4 2 3" xfId="18780"/>
    <cellStyle name="표준 5 6 4 4 2 4" xfId="22942"/>
    <cellStyle name="표준 5 6 4 4 2 5" xfId="27040"/>
    <cellStyle name="표준 5 6 4 4 2 6" xfId="35251"/>
    <cellStyle name="표준 5 6 4 4 2 7" xfId="43444"/>
    <cellStyle name="표준 5 6 4 4 3" xfId="8380"/>
    <cellStyle name="표준 5 6 4 4 3 2" xfId="29088"/>
    <cellStyle name="표준 5 6 4 4 3 3" xfId="37299"/>
    <cellStyle name="표준 5 6 4 4 3 4" xfId="45492"/>
    <cellStyle name="표준 5 6 4 4 4" xfId="12492"/>
    <cellStyle name="표준 5 6 4 4 5" xfId="16732"/>
    <cellStyle name="표준 5 6 4 4 6" xfId="20894"/>
    <cellStyle name="표준 5 6 4 4 7" xfId="24992"/>
    <cellStyle name="표준 5 6 4 4 8" xfId="33203"/>
    <cellStyle name="표준 5 6 4 4 9" xfId="41396"/>
    <cellStyle name="표준 5 6 4 5" xfId="2036"/>
    <cellStyle name="표준 5 6 4 5 2" xfId="10940"/>
    <cellStyle name="표준 5 6 4 5 2 2" xfId="15052"/>
    <cellStyle name="표준 5 6 4 5 2 2 2" xfId="31648"/>
    <cellStyle name="표준 5 6 4 5 2 2 3" xfId="39859"/>
    <cellStyle name="표준 5 6 4 5 2 2 4" xfId="48052"/>
    <cellStyle name="표준 5 6 4 5 2 3" xfId="19292"/>
    <cellStyle name="표준 5 6 4 5 2 4" xfId="23454"/>
    <cellStyle name="표준 5 6 4 5 2 5" xfId="27552"/>
    <cellStyle name="표준 5 6 4 5 2 6" xfId="35763"/>
    <cellStyle name="표준 5 6 4 5 2 7" xfId="43956"/>
    <cellStyle name="표준 5 6 4 5 3" xfId="8892"/>
    <cellStyle name="표준 5 6 4 5 3 2" xfId="29600"/>
    <cellStyle name="표준 5 6 4 5 3 3" xfId="37811"/>
    <cellStyle name="표준 5 6 4 5 3 4" xfId="46004"/>
    <cellStyle name="표준 5 6 4 5 4" xfId="13004"/>
    <cellStyle name="표준 5 6 4 5 5" xfId="17244"/>
    <cellStyle name="표준 5 6 4 5 6" xfId="21406"/>
    <cellStyle name="표준 5 6 4 5 7" xfId="25504"/>
    <cellStyle name="표준 5 6 4 5 8" xfId="33715"/>
    <cellStyle name="표준 5 6 4 5 9" xfId="41908"/>
    <cellStyle name="표준 5 6 4 6" xfId="9404"/>
    <cellStyle name="표준 5 6 4 6 2" xfId="13516"/>
    <cellStyle name="표준 5 6 4 6 2 2" xfId="30112"/>
    <cellStyle name="표준 5 6 4 6 2 3" xfId="38323"/>
    <cellStyle name="표준 5 6 4 6 2 4" xfId="46516"/>
    <cellStyle name="표준 5 6 4 6 3" xfId="17756"/>
    <cellStyle name="표준 5 6 4 6 4" xfId="21918"/>
    <cellStyle name="표준 5 6 4 6 5" xfId="26016"/>
    <cellStyle name="표준 5 6 4 6 6" xfId="34227"/>
    <cellStyle name="표준 5 6 4 6 7" xfId="42420"/>
    <cellStyle name="표준 5 6 4 7" xfId="7356"/>
    <cellStyle name="표준 5 6 4 7 2" xfId="28064"/>
    <cellStyle name="표준 5 6 4 7 3" xfId="36275"/>
    <cellStyle name="표준 5 6 4 7 4" xfId="44468"/>
    <cellStyle name="표준 5 6 4 8" xfId="11468"/>
    <cellStyle name="표준 5 6 4 9" xfId="15708"/>
    <cellStyle name="표준 5 6 5" xfId="628"/>
    <cellStyle name="표준 5 6 5 10" xfId="24096"/>
    <cellStyle name="표준 5 6 5 11" xfId="32307"/>
    <cellStyle name="표준 5 6 5 12" xfId="40500"/>
    <cellStyle name="표준 5 6 5 2" xfId="1140"/>
    <cellStyle name="표준 5 6 5 2 2" xfId="10044"/>
    <cellStyle name="표준 5 6 5 2 2 2" xfId="14156"/>
    <cellStyle name="표준 5 6 5 2 2 2 2" xfId="30752"/>
    <cellStyle name="표준 5 6 5 2 2 2 3" xfId="38963"/>
    <cellStyle name="표준 5 6 5 2 2 2 4" xfId="47156"/>
    <cellStyle name="표준 5 6 5 2 2 3" xfId="18396"/>
    <cellStyle name="표준 5 6 5 2 2 4" xfId="22558"/>
    <cellStyle name="표준 5 6 5 2 2 5" xfId="26656"/>
    <cellStyle name="표준 5 6 5 2 2 6" xfId="34867"/>
    <cellStyle name="표준 5 6 5 2 2 7" xfId="43060"/>
    <cellStyle name="표준 5 6 5 2 3" xfId="7996"/>
    <cellStyle name="표준 5 6 5 2 3 2" xfId="28704"/>
    <cellStyle name="표준 5 6 5 2 3 3" xfId="36915"/>
    <cellStyle name="표준 5 6 5 2 3 4" xfId="45108"/>
    <cellStyle name="표준 5 6 5 2 4" xfId="12108"/>
    <cellStyle name="표준 5 6 5 2 5" xfId="16348"/>
    <cellStyle name="표준 5 6 5 2 6" xfId="20510"/>
    <cellStyle name="표준 5 6 5 2 7" xfId="24608"/>
    <cellStyle name="표준 5 6 5 2 8" xfId="32819"/>
    <cellStyle name="표준 5 6 5 2 9" xfId="41012"/>
    <cellStyle name="표준 5 6 5 3" xfId="1652"/>
    <cellStyle name="표준 5 6 5 3 2" xfId="10556"/>
    <cellStyle name="표준 5 6 5 3 2 2" xfId="14668"/>
    <cellStyle name="표준 5 6 5 3 2 2 2" xfId="31264"/>
    <cellStyle name="표준 5 6 5 3 2 2 3" xfId="39475"/>
    <cellStyle name="표준 5 6 5 3 2 2 4" xfId="47668"/>
    <cellStyle name="표준 5 6 5 3 2 3" xfId="18908"/>
    <cellStyle name="표준 5 6 5 3 2 4" xfId="23070"/>
    <cellStyle name="표준 5 6 5 3 2 5" xfId="27168"/>
    <cellStyle name="표준 5 6 5 3 2 6" xfId="35379"/>
    <cellStyle name="표준 5 6 5 3 2 7" xfId="43572"/>
    <cellStyle name="표준 5 6 5 3 3" xfId="8508"/>
    <cellStyle name="표준 5 6 5 3 3 2" xfId="29216"/>
    <cellStyle name="표준 5 6 5 3 3 3" xfId="37427"/>
    <cellStyle name="표준 5 6 5 3 3 4" xfId="45620"/>
    <cellStyle name="표준 5 6 5 3 4" xfId="12620"/>
    <cellStyle name="표준 5 6 5 3 5" xfId="16860"/>
    <cellStyle name="표준 5 6 5 3 6" xfId="21022"/>
    <cellStyle name="표준 5 6 5 3 7" xfId="25120"/>
    <cellStyle name="표준 5 6 5 3 8" xfId="33331"/>
    <cellStyle name="표준 5 6 5 3 9" xfId="41524"/>
    <cellStyle name="표준 5 6 5 4" xfId="2164"/>
    <cellStyle name="표준 5 6 5 4 2" xfId="11068"/>
    <cellStyle name="표준 5 6 5 4 2 2" xfId="15180"/>
    <cellStyle name="표준 5 6 5 4 2 2 2" xfId="31776"/>
    <cellStyle name="표준 5 6 5 4 2 2 3" xfId="39987"/>
    <cellStyle name="표준 5 6 5 4 2 2 4" xfId="48180"/>
    <cellStyle name="표준 5 6 5 4 2 3" xfId="19420"/>
    <cellStyle name="표준 5 6 5 4 2 4" xfId="23582"/>
    <cellStyle name="표준 5 6 5 4 2 5" xfId="27680"/>
    <cellStyle name="표준 5 6 5 4 2 6" xfId="35891"/>
    <cellStyle name="표준 5 6 5 4 2 7" xfId="44084"/>
    <cellStyle name="표준 5 6 5 4 3" xfId="9020"/>
    <cellStyle name="표준 5 6 5 4 3 2" xfId="29728"/>
    <cellStyle name="표준 5 6 5 4 3 3" xfId="37939"/>
    <cellStyle name="표준 5 6 5 4 3 4" xfId="46132"/>
    <cellStyle name="표준 5 6 5 4 4" xfId="13132"/>
    <cellStyle name="표준 5 6 5 4 5" xfId="17372"/>
    <cellStyle name="표준 5 6 5 4 6" xfId="21534"/>
    <cellStyle name="표준 5 6 5 4 7" xfId="25632"/>
    <cellStyle name="표준 5 6 5 4 8" xfId="33843"/>
    <cellStyle name="표준 5 6 5 4 9" xfId="42036"/>
    <cellStyle name="표준 5 6 5 5" xfId="9532"/>
    <cellStyle name="표준 5 6 5 5 2" xfId="13644"/>
    <cellStyle name="표준 5 6 5 5 2 2" xfId="30240"/>
    <cellStyle name="표준 5 6 5 5 2 3" xfId="38451"/>
    <cellStyle name="표준 5 6 5 5 2 4" xfId="46644"/>
    <cellStyle name="표준 5 6 5 5 3" xfId="17884"/>
    <cellStyle name="표준 5 6 5 5 4" xfId="22046"/>
    <cellStyle name="표준 5 6 5 5 5" xfId="26144"/>
    <cellStyle name="표준 5 6 5 5 6" xfId="34355"/>
    <cellStyle name="표준 5 6 5 5 7" xfId="42548"/>
    <cellStyle name="표준 5 6 5 6" xfId="7484"/>
    <cellStyle name="표준 5 6 5 6 2" xfId="28192"/>
    <cellStyle name="표준 5 6 5 6 3" xfId="36403"/>
    <cellStyle name="표준 5 6 5 6 4" xfId="44596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7"/>
    <cellStyle name="표준 5 6 6 2 2 4" xfId="46900"/>
    <cellStyle name="표준 5 6 6 2 3" xfId="18140"/>
    <cellStyle name="표준 5 6 6 2 4" xfId="22302"/>
    <cellStyle name="표준 5 6 6 2 5" xfId="26400"/>
    <cellStyle name="표준 5 6 6 2 6" xfId="34611"/>
    <cellStyle name="표준 5 6 6 2 7" xfId="42804"/>
    <cellStyle name="표준 5 6 6 3" xfId="7740"/>
    <cellStyle name="표준 5 6 6 3 2" xfId="28448"/>
    <cellStyle name="표준 5 6 6 3 3" xfId="36659"/>
    <cellStyle name="표준 5 6 6 3 4" xfId="44852"/>
    <cellStyle name="표준 5 6 6 4" xfId="11852"/>
    <cellStyle name="표준 5 6 6 5" xfId="16092"/>
    <cellStyle name="표준 5 6 6 6" xfId="20254"/>
    <cellStyle name="표준 5 6 6 7" xfId="24352"/>
    <cellStyle name="표준 5 6 6 8" xfId="32563"/>
    <cellStyle name="표준 5 6 6 9" xfId="40756"/>
    <cellStyle name="표준 5 6 7" xfId="1396"/>
    <cellStyle name="표준 5 6 7 2" xfId="10300"/>
    <cellStyle name="표준 5 6 7 2 2" xfId="14412"/>
    <cellStyle name="표준 5 6 7 2 2 2" xfId="31008"/>
    <cellStyle name="표준 5 6 7 2 2 3" xfId="39219"/>
    <cellStyle name="표준 5 6 7 2 2 4" xfId="47412"/>
    <cellStyle name="표준 5 6 7 2 3" xfId="18652"/>
    <cellStyle name="표준 5 6 7 2 4" xfId="22814"/>
    <cellStyle name="표준 5 6 7 2 5" xfId="26912"/>
    <cellStyle name="표준 5 6 7 2 6" xfId="35123"/>
    <cellStyle name="표준 5 6 7 2 7" xfId="43316"/>
    <cellStyle name="표준 5 6 7 3" xfId="8252"/>
    <cellStyle name="표준 5 6 7 3 2" xfId="28960"/>
    <cellStyle name="표준 5 6 7 3 3" xfId="37171"/>
    <cellStyle name="표준 5 6 7 3 4" xfId="45364"/>
    <cellStyle name="표준 5 6 7 4" xfId="12364"/>
    <cellStyle name="표준 5 6 7 5" xfId="16604"/>
    <cellStyle name="표준 5 6 7 6" xfId="20766"/>
    <cellStyle name="표준 5 6 7 7" xfId="24864"/>
    <cellStyle name="표준 5 6 7 8" xfId="33075"/>
    <cellStyle name="표준 5 6 7 9" xfId="41268"/>
    <cellStyle name="표준 5 6 8" xfId="1908"/>
    <cellStyle name="표준 5 6 8 2" xfId="10812"/>
    <cellStyle name="표준 5 6 8 2 2" xfId="14924"/>
    <cellStyle name="표준 5 6 8 2 2 2" xfId="31520"/>
    <cellStyle name="표준 5 6 8 2 2 3" xfId="39731"/>
    <cellStyle name="표준 5 6 8 2 2 4" xfId="47924"/>
    <cellStyle name="표준 5 6 8 2 3" xfId="19164"/>
    <cellStyle name="표준 5 6 8 2 4" xfId="23326"/>
    <cellStyle name="표준 5 6 8 2 5" xfId="27424"/>
    <cellStyle name="표준 5 6 8 2 6" xfId="35635"/>
    <cellStyle name="표준 5 6 8 2 7" xfId="43828"/>
    <cellStyle name="표준 5 6 8 3" xfId="8764"/>
    <cellStyle name="표준 5 6 8 3 2" xfId="29472"/>
    <cellStyle name="표준 5 6 8 3 3" xfId="37683"/>
    <cellStyle name="표준 5 6 8 3 4" xfId="45876"/>
    <cellStyle name="표준 5 6 8 4" xfId="12876"/>
    <cellStyle name="표준 5 6 8 5" xfId="17116"/>
    <cellStyle name="표준 5 6 8 6" xfId="21278"/>
    <cellStyle name="표준 5 6 8 7" xfId="25376"/>
    <cellStyle name="표준 5 6 8 8" xfId="33587"/>
    <cellStyle name="표준 5 6 8 9" xfId="41780"/>
    <cellStyle name="표준 5 6 9" xfId="4341"/>
    <cellStyle name="표준 5 6 9 2" xfId="9276"/>
    <cellStyle name="표준 5 6 9 2 2" xfId="29984"/>
    <cellStyle name="표준 5 6 9 2 3" xfId="38195"/>
    <cellStyle name="표준 5 6 9 2 4" xfId="46388"/>
    <cellStyle name="표준 5 6 9 3" xfId="13388"/>
    <cellStyle name="표준 5 6 9 4" xfId="17628"/>
    <cellStyle name="표준 5 6 9 5" xfId="21790"/>
    <cellStyle name="표준 5 6 9 6" xfId="25888"/>
    <cellStyle name="표준 5 6 9 7" xfId="34099"/>
    <cellStyle name="표준 5 6 9 8" xfId="42292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7"/>
    <cellStyle name="표준 5 7 19" xfId="40260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1"/>
    <cellStyle name="표준 5 7 2 16" xfId="40324"/>
    <cellStyle name="표준 5 7 2 2" xfId="580"/>
    <cellStyle name="표준 5 7 2 2 10" xfId="19950"/>
    <cellStyle name="표준 5 7 2 2 11" xfId="24048"/>
    <cellStyle name="표준 5 7 2 2 12" xfId="32259"/>
    <cellStyle name="표준 5 7 2 2 13" xfId="40452"/>
    <cellStyle name="표준 5 7 2 2 2" xfId="836"/>
    <cellStyle name="표준 5 7 2 2 2 10" xfId="24304"/>
    <cellStyle name="표준 5 7 2 2 2 11" xfId="32515"/>
    <cellStyle name="표준 5 7 2 2 2 12" xfId="40708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1"/>
    <cellStyle name="표준 5 7 2 2 2 2 2 2 4" xfId="47364"/>
    <cellStyle name="표준 5 7 2 2 2 2 2 3" xfId="18604"/>
    <cellStyle name="표준 5 7 2 2 2 2 2 4" xfId="22766"/>
    <cellStyle name="표준 5 7 2 2 2 2 2 5" xfId="26864"/>
    <cellStyle name="표준 5 7 2 2 2 2 2 6" xfId="35075"/>
    <cellStyle name="표준 5 7 2 2 2 2 2 7" xfId="43268"/>
    <cellStyle name="표준 5 7 2 2 2 2 3" xfId="8204"/>
    <cellStyle name="표준 5 7 2 2 2 2 3 2" xfId="28912"/>
    <cellStyle name="표준 5 7 2 2 2 2 3 3" xfId="37123"/>
    <cellStyle name="표준 5 7 2 2 2 2 3 4" xfId="45316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7"/>
    <cellStyle name="표준 5 7 2 2 2 2 9" xfId="41220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3"/>
    <cellStyle name="표준 5 7 2 2 2 3 2 2 4" xfId="47876"/>
    <cellStyle name="표준 5 7 2 2 2 3 2 3" xfId="19116"/>
    <cellStyle name="표준 5 7 2 2 2 3 2 4" xfId="23278"/>
    <cellStyle name="표준 5 7 2 2 2 3 2 5" xfId="27376"/>
    <cellStyle name="표준 5 7 2 2 2 3 2 6" xfId="35587"/>
    <cellStyle name="표준 5 7 2 2 2 3 2 7" xfId="43780"/>
    <cellStyle name="표준 5 7 2 2 2 3 3" xfId="8716"/>
    <cellStyle name="표준 5 7 2 2 2 3 3 2" xfId="29424"/>
    <cellStyle name="표준 5 7 2 2 2 3 3 3" xfId="37635"/>
    <cellStyle name="표준 5 7 2 2 2 3 3 4" xfId="45828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9"/>
    <cellStyle name="표준 5 7 2 2 2 3 9" xfId="41732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5"/>
    <cellStyle name="표준 5 7 2 2 2 4 2 2 4" xfId="48388"/>
    <cellStyle name="표준 5 7 2 2 2 4 2 3" xfId="19628"/>
    <cellStyle name="표준 5 7 2 2 2 4 2 4" xfId="23790"/>
    <cellStyle name="표준 5 7 2 2 2 4 2 5" xfId="27888"/>
    <cellStyle name="표준 5 7 2 2 2 4 2 6" xfId="36099"/>
    <cellStyle name="표준 5 7 2 2 2 4 2 7" xfId="44292"/>
    <cellStyle name="표준 5 7 2 2 2 4 3" xfId="9228"/>
    <cellStyle name="표준 5 7 2 2 2 4 3 2" xfId="29936"/>
    <cellStyle name="표준 5 7 2 2 2 4 3 3" xfId="38147"/>
    <cellStyle name="표준 5 7 2 2 2 4 3 4" xfId="46340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1"/>
    <cellStyle name="표준 5 7 2 2 2 4 9" xfId="42244"/>
    <cellStyle name="표준 5 7 2 2 2 5" xfId="9740"/>
    <cellStyle name="표준 5 7 2 2 2 5 2" xfId="13852"/>
    <cellStyle name="표준 5 7 2 2 2 5 2 2" xfId="30448"/>
    <cellStyle name="표준 5 7 2 2 2 5 2 3" xfId="38659"/>
    <cellStyle name="표준 5 7 2 2 2 5 2 4" xfId="46852"/>
    <cellStyle name="표준 5 7 2 2 2 5 3" xfId="18092"/>
    <cellStyle name="표준 5 7 2 2 2 5 4" xfId="22254"/>
    <cellStyle name="표준 5 7 2 2 2 5 5" xfId="26352"/>
    <cellStyle name="표준 5 7 2 2 2 5 6" xfId="34563"/>
    <cellStyle name="표준 5 7 2 2 2 5 7" xfId="42756"/>
    <cellStyle name="표준 5 7 2 2 2 6" xfId="7692"/>
    <cellStyle name="표준 5 7 2 2 2 6 2" xfId="28400"/>
    <cellStyle name="표준 5 7 2 2 2 6 3" xfId="36611"/>
    <cellStyle name="표준 5 7 2 2 2 6 4" xfId="44804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5"/>
    <cellStyle name="표준 5 7 2 2 3 2 2 4" xfId="47108"/>
    <cellStyle name="표준 5 7 2 2 3 2 3" xfId="18348"/>
    <cellStyle name="표준 5 7 2 2 3 2 4" xfId="22510"/>
    <cellStyle name="표준 5 7 2 2 3 2 5" xfId="26608"/>
    <cellStyle name="표준 5 7 2 2 3 2 6" xfId="34819"/>
    <cellStyle name="표준 5 7 2 2 3 2 7" xfId="43012"/>
    <cellStyle name="표준 5 7 2 2 3 3" xfId="7948"/>
    <cellStyle name="표준 5 7 2 2 3 3 2" xfId="28656"/>
    <cellStyle name="표준 5 7 2 2 3 3 3" xfId="36867"/>
    <cellStyle name="표준 5 7 2 2 3 3 4" xfId="45060"/>
    <cellStyle name="표준 5 7 2 2 3 4" xfId="12060"/>
    <cellStyle name="표준 5 7 2 2 3 5" xfId="16300"/>
    <cellStyle name="표준 5 7 2 2 3 6" xfId="20462"/>
    <cellStyle name="표준 5 7 2 2 3 7" xfId="24560"/>
    <cellStyle name="표준 5 7 2 2 3 8" xfId="32771"/>
    <cellStyle name="표준 5 7 2 2 3 9" xfId="40964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7"/>
    <cellStyle name="표준 5 7 2 2 4 2 2 4" xfId="47620"/>
    <cellStyle name="표준 5 7 2 2 4 2 3" xfId="18860"/>
    <cellStyle name="표준 5 7 2 2 4 2 4" xfId="23022"/>
    <cellStyle name="표준 5 7 2 2 4 2 5" xfId="27120"/>
    <cellStyle name="표준 5 7 2 2 4 2 6" xfId="35331"/>
    <cellStyle name="표준 5 7 2 2 4 2 7" xfId="43524"/>
    <cellStyle name="표준 5 7 2 2 4 3" xfId="8460"/>
    <cellStyle name="표준 5 7 2 2 4 3 2" xfId="29168"/>
    <cellStyle name="표준 5 7 2 2 4 3 3" xfId="37379"/>
    <cellStyle name="표준 5 7 2 2 4 3 4" xfId="45572"/>
    <cellStyle name="표준 5 7 2 2 4 4" xfId="12572"/>
    <cellStyle name="표준 5 7 2 2 4 5" xfId="16812"/>
    <cellStyle name="표준 5 7 2 2 4 6" xfId="20974"/>
    <cellStyle name="표준 5 7 2 2 4 7" xfId="25072"/>
    <cellStyle name="표준 5 7 2 2 4 8" xfId="33283"/>
    <cellStyle name="표준 5 7 2 2 4 9" xfId="41476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9"/>
    <cellStyle name="표준 5 7 2 2 5 2 2 4" xfId="48132"/>
    <cellStyle name="표준 5 7 2 2 5 2 3" xfId="19372"/>
    <cellStyle name="표준 5 7 2 2 5 2 4" xfId="23534"/>
    <cellStyle name="표준 5 7 2 2 5 2 5" xfId="27632"/>
    <cellStyle name="표준 5 7 2 2 5 2 6" xfId="35843"/>
    <cellStyle name="표준 5 7 2 2 5 2 7" xfId="44036"/>
    <cellStyle name="표준 5 7 2 2 5 3" xfId="8972"/>
    <cellStyle name="표준 5 7 2 2 5 3 2" xfId="29680"/>
    <cellStyle name="표준 5 7 2 2 5 3 3" xfId="37891"/>
    <cellStyle name="표준 5 7 2 2 5 3 4" xfId="46084"/>
    <cellStyle name="표준 5 7 2 2 5 4" xfId="13084"/>
    <cellStyle name="표준 5 7 2 2 5 5" xfId="17324"/>
    <cellStyle name="표준 5 7 2 2 5 6" xfId="21486"/>
    <cellStyle name="표준 5 7 2 2 5 7" xfId="25584"/>
    <cellStyle name="표준 5 7 2 2 5 8" xfId="33795"/>
    <cellStyle name="표준 5 7 2 2 5 9" xfId="41988"/>
    <cellStyle name="표준 5 7 2 2 6" xfId="9484"/>
    <cellStyle name="표준 5 7 2 2 6 2" xfId="13596"/>
    <cellStyle name="표준 5 7 2 2 6 2 2" xfId="30192"/>
    <cellStyle name="표준 5 7 2 2 6 2 3" xfId="38403"/>
    <cellStyle name="표준 5 7 2 2 6 2 4" xfId="46596"/>
    <cellStyle name="표준 5 7 2 2 6 3" xfId="17836"/>
    <cellStyle name="표준 5 7 2 2 6 4" xfId="21998"/>
    <cellStyle name="표준 5 7 2 2 6 5" xfId="26096"/>
    <cellStyle name="표준 5 7 2 2 6 6" xfId="34307"/>
    <cellStyle name="표준 5 7 2 2 6 7" xfId="42500"/>
    <cellStyle name="표준 5 7 2 2 7" xfId="7436"/>
    <cellStyle name="표준 5 7 2 2 7 2" xfId="28144"/>
    <cellStyle name="표준 5 7 2 2 7 3" xfId="36355"/>
    <cellStyle name="표준 5 7 2 2 7 4" xfId="44548"/>
    <cellStyle name="표준 5 7 2 2 8" xfId="11548"/>
    <cellStyle name="표준 5 7 2 2 9" xfId="15788"/>
    <cellStyle name="표준 5 7 2 3" xfId="708"/>
    <cellStyle name="표준 5 7 2 3 10" xfId="24176"/>
    <cellStyle name="표준 5 7 2 3 11" xfId="32387"/>
    <cellStyle name="표준 5 7 2 3 12" xfId="40580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3"/>
    <cellStyle name="표준 5 7 2 3 2 2 2 4" xfId="47236"/>
    <cellStyle name="표준 5 7 2 3 2 2 3" xfId="18476"/>
    <cellStyle name="표준 5 7 2 3 2 2 4" xfId="22638"/>
    <cellStyle name="표준 5 7 2 3 2 2 5" xfId="26736"/>
    <cellStyle name="표준 5 7 2 3 2 2 6" xfId="34947"/>
    <cellStyle name="표준 5 7 2 3 2 2 7" xfId="43140"/>
    <cellStyle name="표준 5 7 2 3 2 3" xfId="8076"/>
    <cellStyle name="표준 5 7 2 3 2 3 2" xfId="28784"/>
    <cellStyle name="표준 5 7 2 3 2 3 3" xfId="36995"/>
    <cellStyle name="표준 5 7 2 3 2 3 4" xfId="45188"/>
    <cellStyle name="표준 5 7 2 3 2 4" xfId="12188"/>
    <cellStyle name="표준 5 7 2 3 2 5" xfId="16428"/>
    <cellStyle name="표준 5 7 2 3 2 6" xfId="20590"/>
    <cellStyle name="표준 5 7 2 3 2 7" xfId="24688"/>
    <cellStyle name="표준 5 7 2 3 2 8" xfId="32899"/>
    <cellStyle name="표준 5 7 2 3 2 9" xfId="41092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5"/>
    <cellStyle name="표준 5 7 2 3 3 2 2 4" xfId="47748"/>
    <cellStyle name="표준 5 7 2 3 3 2 3" xfId="18988"/>
    <cellStyle name="표준 5 7 2 3 3 2 4" xfId="23150"/>
    <cellStyle name="표준 5 7 2 3 3 2 5" xfId="27248"/>
    <cellStyle name="표준 5 7 2 3 3 2 6" xfId="35459"/>
    <cellStyle name="표준 5 7 2 3 3 2 7" xfId="43652"/>
    <cellStyle name="표준 5 7 2 3 3 3" xfId="8588"/>
    <cellStyle name="표준 5 7 2 3 3 3 2" xfId="29296"/>
    <cellStyle name="표준 5 7 2 3 3 3 3" xfId="37507"/>
    <cellStyle name="표준 5 7 2 3 3 3 4" xfId="45700"/>
    <cellStyle name="표준 5 7 2 3 3 4" xfId="12700"/>
    <cellStyle name="표준 5 7 2 3 3 5" xfId="16940"/>
    <cellStyle name="표준 5 7 2 3 3 6" xfId="21102"/>
    <cellStyle name="표준 5 7 2 3 3 7" xfId="25200"/>
    <cellStyle name="표준 5 7 2 3 3 8" xfId="33411"/>
    <cellStyle name="표준 5 7 2 3 3 9" xfId="41604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7"/>
    <cellStyle name="표준 5 7 2 3 4 2 2 4" xfId="48260"/>
    <cellStyle name="표준 5 7 2 3 4 2 3" xfId="19500"/>
    <cellStyle name="표준 5 7 2 3 4 2 4" xfId="23662"/>
    <cellStyle name="표준 5 7 2 3 4 2 5" xfId="27760"/>
    <cellStyle name="표준 5 7 2 3 4 2 6" xfId="35971"/>
    <cellStyle name="표준 5 7 2 3 4 2 7" xfId="44164"/>
    <cellStyle name="표준 5 7 2 3 4 3" xfId="9100"/>
    <cellStyle name="표준 5 7 2 3 4 3 2" xfId="29808"/>
    <cellStyle name="표준 5 7 2 3 4 3 3" xfId="38019"/>
    <cellStyle name="표준 5 7 2 3 4 3 4" xfId="46212"/>
    <cellStyle name="표준 5 7 2 3 4 4" xfId="13212"/>
    <cellStyle name="표준 5 7 2 3 4 5" xfId="17452"/>
    <cellStyle name="표준 5 7 2 3 4 6" xfId="21614"/>
    <cellStyle name="표준 5 7 2 3 4 7" xfId="25712"/>
    <cellStyle name="표준 5 7 2 3 4 8" xfId="33923"/>
    <cellStyle name="표준 5 7 2 3 4 9" xfId="42116"/>
    <cellStyle name="표준 5 7 2 3 5" xfId="9612"/>
    <cellStyle name="표준 5 7 2 3 5 2" xfId="13724"/>
    <cellStyle name="표준 5 7 2 3 5 2 2" xfId="30320"/>
    <cellStyle name="표준 5 7 2 3 5 2 3" xfId="38531"/>
    <cellStyle name="표준 5 7 2 3 5 2 4" xfId="46724"/>
    <cellStyle name="표준 5 7 2 3 5 3" xfId="17964"/>
    <cellStyle name="표준 5 7 2 3 5 4" xfId="22126"/>
    <cellStyle name="표준 5 7 2 3 5 5" xfId="26224"/>
    <cellStyle name="표준 5 7 2 3 5 6" xfId="34435"/>
    <cellStyle name="표준 5 7 2 3 5 7" xfId="42628"/>
    <cellStyle name="표준 5 7 2 3 6" xfId="7564"/>
    <cellStyle name="표준 5 7 2 3 6 2" xfId="28272"/>
    <cellStyle name="표준 5 7 2 3 6 3" xfId="36483"/>
    <cellStyle name="표준 5 7 2 3 6 4" xfId="44676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7"/>
    <cellStyle name="표준 5 7 2 4 2 2 4" xfId="46980"/>
    <cellStyle name="표준 5 7 2 4 2 3" xfId="18220"/>
    <cellStyle name="표준 5 7 2 4 2 4" xfId="22382"/>
    <cellStyle name="표준 5 7 2 4 2 5" xfId="26480"/>
    <cellStyle name="표준 5 7 2 4 2 6" xfId="34691"/>
    <cellStyle name="표준 5 7 2 4 2 7" xfId="42884"/>
    <cellStyle name="표준 5 7 2 4 3" xfId="7820"/>
    <cellStyle name="표준 5 7 2 4 3 2" xfId="28528"/>
    <cellStyle name="표준 5 7 2 4 3 3" xfId="36739"/>
    <cellStyle name="표준 5 7 2 4 3 4" xfId="44932"/>
    <cellStyle name="표준 5 7 2 4 4" xfId="11932"/>
    <cellStyle name="표준 5 7 2 4 5" xfId="16172"/>
    <cellStyle name="표준 5 7 2 4 6" xfId="20334"/>
    <cellStyle name="표준 5 7 2 4 7" xfId="24432"/>
    <cellStyle name="표준 5 7 2 4 8" xfId="32643"/>
    <cellStyle name="표준 5 7 2 4 9" xfId="40836"/>
    <cellStyle name="표준 5 7 2 5" xfId="1476"/>
    <cellStyle name="표준 5 7 2 5 2" xfId="10380"/>
    <cellStyle name="표준 5 7 2 5 2 2" xfId="14492"/>
    <cellStyle name="표준 5 7 2 5 2 2 2" xfId="31088"/>
    <cellStyle name="표준 5 7 2 5 2 2 3" xfId="39299"/>
    <cellStyle name="표준 5 7 2 5 2 2 4" xfId="47492"/>
    <cellStyle name="표준 5 7 2 5 2 3" xfId="18732"/>
    <cellStyle name="표준 5 7 2 5 2 4" xfId="22894"/>
    <cellStyle name="표준 5 7 2 5 2 5" xfId="26992"/>
    <cellStyle name="표준 5 7 2 5 2 6" xfId="35203"/>
    <cellStyle name="표준 5 7 2 5 2 7" xfId="43396"/>
    <cellStyle name="표준 5 7 2 5 3" xfId="8332"/>
    <cellStyle name="표준 5 7 2 5 3 2" xfId="29040"/>
    <cellStyle name="표준 5 7 2 5 3 3" xfId="37251"/>
    <cellStyle name="표준 5 7 2 5 3 4" xfId="45444"/>
    <cellStyle name="표준 5 7 2 5 4" xfId="12444"/>
    <cellStyle name="표준 5 7 2 5 5" xfId="16684"/>
    <cellStyle name="표준 5 7 2 5 6" xfId="20846"/>
    <cellStyle name="표준 5 7 2 5 7" xfId="24944"/>
    <cellStyle name="표준 5 7 2 5 8" xfId="33155"/>
    <cellStyle name="표준 5 7 2 5 9" xfId="41348"/>
    <cellStyle name="표준 5 7 2 6" xfId="1988"/>
    <cellStyle name="표준 5 7 2 6 2" xfId="10892"/>
    <cellStyle name="표준 5 7 2 6 2 2" xfId="15004"/>
    <cellStyle name="표준 5 7 2 6 2 2 2" xfId="31600"/>
    <cellStyle name="표준 5 7 2 6 2 2 3" xfId="39811"/>
    <cellStyle name="표준 5 7 2 6 2 2 4" xfId="48004"/>
    <cellStyle name="표준 5 7 2 6 2 3" xfId="19244"/>
    <cellStyle name="표준 5 7 2 6 2 4" xfId="23406"/>
    <cellStyle name="표준 5 7 2 6 2 5" xfId="27504"/>
    <cellStyle name="표준 5 7 2 6 2 6" xfId="35715"/>
    <cellStyle name="표준 5 7 2 6 2 7" xfId="43908"/>
    <cellStyle name="표준 5 7 2 6 3" xfId="8844"/>
    <cellStyle name="표준 5 7 2 6 3 2" xfId="29552"/>
    <cellStyle name="표준 5 7 2 6 3 3" xfId="37763"/>
    <cellStyle name="표준 5 7 2 6 3 4" xfId="45956"/>
    <cellStyle name="표준 5 7 2 6 4" xfId="12956"/>
    <cellStyle name="표준 5 7 2 6 5" xfId="17196"/>
    <cellStyle name="표준 5 7 2 6 6" xfId="21358"/>
    <cellStyle name="표준 5 7 2 6 7" xfId="25456"/>
    <cellStyle name="표준 5 7 2 6 8" xfId="33667"/>
    <cellStyle name="표준 5 7 2 6 9" xfId="41860"/>
    <cellStyle name="표준 5 7 2 7" xfId="7049"/>
    <cellStyle name="표준 5 7 2 7 2" xfId="9356"/>
    <cellStyle name="표준 5 7 2 7 2 2" xfId="30064"/>
    <cellStyle name="표준 5 7 2 7 2 3" xfId="38275"/>
    <cellStyle name="표준 5 7 2 7 2 4" xfId="46468"/>
    <cellStyle name="표준 5 7 2 7 3" xfId="13468"/>
    <cellStyle name="표준 5 7 2 7 4" xfId="17708"/>
    <cellStyle name="표준 5 7 2 7 5" xfId="21870"/>
    <cellStyle name="표준 5 7 2 7 6" xfId="25968"/>
    <cellStyle name="표준 5 7 2 7 7" xfId="34179"/>
    <cellStyle name="표준 5 7 2 7 8" xfId="42372"/>
    <cellStyle name="표준 5 7 2 8" xfId="7131"/>
    <cellStyle name="표준 5 7 2 8 2" xfId="28016"/>
    <cellStyle name="표준 5 7 2 8 3" xfId="36227"/>
    <cellStyle name="표준 5 7 2 8 4" xfId="44420"/>
    <cellStyle name="표준 5 7 2 9" xfId="7308"/>
    <cellStyle name="표준 5 7 3" xfId="516"/>
    <cellStyle name="표준 5 7 3 10" xfId="19886"/>
    <cellStyle name="표준 5 7 3 11" xfId="23984"/>
    <cellStyle name="표준 5 7 3 12" xfId="32195"/>
    <cellStyle name="표준 5 7 3 13" xfId="40388"/>
    <cellStyle name="표준 5 7 3 2" xfId="772"/>
    <cellStyle name="표준 5 7 3 2 10" xfId="24240"/>
    <cellStyle name="표준 5 7 3 2 11" xfId="32451"/>
    <cellStyle name="표준 5 7 3 2 12" xfId="40644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7"/>
    <cellStyle name="표준 5 7 3 2 2 2 2 4" xfId="47300"/>
    <cellStyle name="표준 5 7 3 2 2 2 3" xfId="18540"/>
    <cellStyle name="표준 5 7 3 2 2 2 4" xfId="22702"/>
    <cellStyle name="표준 5 7 3 2 2 2 5" xfId="26800"/>
    <cellStyle name="표준 5 7 3 2 2 2 6" xfId="35011"/>
    <cellStyle name="표준 5 7 3 2 2 2 7" xfId="43204"/>
    <cellStyle name="표준 5 7 3 2 2 3" xfId="8140"/>
    <cellStyle name="표준 5 7 3 2 2 3 2" xfId="28848"/>
    <cellStyle name="표준 5 7 3 2 2 3 3" xfId="37059"/>
    <cellStyle name="표준 5 7 3 2 2 3 4" xfId="45252"/>
    <cellStyle name="표준 5 7 3 2 2 4" xfId="12252"/>
    <cellStyle name="표준 5 7 3 2 2 5" xfId="16492"/>
    <cellStyle name="표준 5 7 3 2 2 6" xfId="20654"/>
    <cellStyle name="표준 5 7 3 2 2 7" xfId="24752"/>
    <cellStyle name="표준 5 7 3 2 2 8" xfId="32963"/>
    <cellStyle name="표준 5 7 3 2 2 9" xfId="41156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9"/>
    <cellStyle name="표준 5 7 3 2 3 2 2 4" xfId="47812"/>
    <cellStyle name="표준 5 7 3 2 3 2 3" xfId="19052"/>
    <cellStyle name="표준 5 7 3 2 3 2 4" xfId="23214"/>
    <cellStyle name="표준 5 7 3 2 3 2 5" xfId="27312"/>
    <cellStyle name="표준 5 7 3 2 3 2 6" xfId="35523"/>
    <cellStyle name="표준 5 7 3 2 3 2 7" xfId="43716"/>
    <cellStyle name="표준 5 7 3 2 3 3" xfId="8652"/>
    <cellStyle name="표준 5 7 3 2 3 3 2" xfId="29360"/>
    <cellStyle name="표준 5 7 3 2 3 3 3" xfId="37571"/>
    <cellStyle name="표준 5 7 3 2 3 3 4" xfId="45764"/>
    <cellStyle name="표준 5 7 3 2 3 4" xfId="12764"/>
    <cellStyle name="표준 5 7 3 2 3 5" xfId="17004"/>
    <cellStyle name="표준 5 7 3 2 3 6" xfId="21166"/>
    <cellStyle name="표준 5 7 3 2 3 7" xfId="25264"/>
    <cellStyle name="표준 5 7 3 2 3 8" xfId="33475"/>
    <cellStyle name="표준 5 7 3 2 3 9" xfId="41668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1"/>
    <cellStyle name="표준 5 7 3 2 4 2 2 4" xfId="48324"/>
    <cellStyle name="표준 5 7 3 2 4 2 3" xfId="19564"/>
    <cellStyle name="표준 5 7 3 2 4 2 4" xfId="23726"/>
    <cellStyle name="표준 5 7 3 2 4 2 5" xfId="27824"/>
    <cellStyle name="표준 5 7 3 2 4 2 6" xfId="36035"/>
    <cellStyle name="표준 5 7 3 2 4 2 7" xfId="44228"/>
    <cellStyle name="표준 5 7 3 2 4 3" xfId="9164"/>
    <cellStyle name="표준 5 7 3 2 4 3 2" xfId="29872"/>
    <cellStyle name="표준 5 7 3 2 4 3 3" xfId="38083"/>
    <cellStyle name="표준 5 7 3 2 4 3 4" xfId="46276"/>
    <cellStyle name="표준 5 7 3 2 4 4" xfId="13276"/>
    <cellStyle name="표준 5 7 3 2 4 5" xfId="17516"/>
    <cellStyle name="표준 5 7 3 2 4 6" xfId="21678"/>
    <cellStyle name="표준 5 7 3 2 4 7" xfId="25776"/>
    <cellStyle name="표준 5 7 3 2 4 8" xfId="33987"/>
    <cellStyle name="표준 5 7 3 2 4 9" xfId="42180"/>
    <cellStyle name="표준 5 7 3 2 5" xfId="9676"/>
    <cellStyle name="표준 5 7 3 2 5 2" xfId="13788"/>
    <cellStyle name="표준 5 7 3 2 5 2 2" xfId="30384"/>
    <cellStyle name="표준 5 7 3 2 5 2 3" xfId="38595"/>
    <cellStyle name="표준 5 7 3 2 5 2 4" xfId="46788"/>
    <cellStyle name="표준 5 7 3 2 5 3" xfId="18028"/>
    <cellStyle name="표준 5 7 3 2 5 4" xfId="22190"/>
    <cellStyle name="표준 5 7 3 2 5 5" xfId="26288"/>
    <cellStyle name="표준 5 7 3 2 5 6" xfId="34499"/>
    <cellStyle name="표준 5 7 3 2 5 7" xfId="42692"/>
    <cellStyle name="표준 5 7 3 2 6" xfId="7628"/>
    <cellStyle name="표준 5 7 3 2 6 2" xfId="28336"/>
    <cellStyle name="표준 5 7 3 2 6 3" xfId="36547"/>
    <cellStyle name="표준 5 7 3 2 6 4" xfId="44740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1"/>
    <cellStyle name="표준 5 7 3 3 2 2 4" xfId="47044"/>
    <cellStyle name="표준 5 7 3 3 2 3" xfId="18284"/>
    <cellStyle name="표준 5 7 3 3 2 4" xfId="22446"/>
    <cellStyle name="표준 5 7 3 3 2 5" xfId="26544"/>
    <cellStyle name="표준 5 7 3 3 2 6" xfId="34755"/>
    <cellStyle name="표준 5 7 3 3 2 7" xfId="42948"/>
    <cellStyle name="표준 5 7 3 3 3" xfId="7884"/>
    <cellStyle name="표준 5 7 3 3 3 2" xfId="28592"/>
    <cellStyle name="표준 5 7 3 3 3 3" xfId="36803"/>
    <cellStyle name="표준 5 7 3 3 3 4" xfId="44996"/>
    <cellStyle name="표준 5 7 3 3 4" xfId="11996"/>
    <cellStyle name="표준 5 7 3 3 5" xfId="16236"/>
    <cellStyle name="표준 5 7 3 3 6" xfId="20398"/>
    <cellStyle name="표준 5 7 3 3 7" xfId="24496"/>
    <cellStyle name="표준 5 7 3 3 8" xfId="32707"/>
    <cellStyle name="표준 5 7 3 3 9" xfId="40900"/>
    <cellStyle name="표준 5 7 3 4" xfId="1540"/>
    <cellStyle name="표준 5 7 3 4 2" xfId="10444"/>
    <cellStyle name="표준 5 7 3 4 2 2" xfId="14556"/>
    <cellStyle name="표준 5 7 3 4 2 2 2" xfId="31152"/>
    <cellStyle name="표준 5 7 3 4 2 2 3" xfId="39363"/>
    <cellStyle name="표준 5 7 3 4 2 2 4" xfId="47556"/>
    <cellStyle name="표준 5 7 3 4 2 3" xfId="18796"/>
    <cellStyle name="표준 5 7 3 4 2 4" xfId="22958"/>
    <cellStyle name="표준 5 7 3 4 2 5" xfId="27056"/>
    <cellStyle name="표준 5 7 3 4 2 6" xfId="35267"/>
    <cellStyle name="표준 5 7 3 4 2 7" xfId="43460"/>
    <cellStyle name="표준 5 7 3 4 3" xfId="8396"/>
    <cellStyle name="표준 5 7 3 4 3 2" xfId="29104"/>
    <cellStyle name="표준 5 7 3 4 3 3" xfId="37315"/>
    <cellStyle name="표준 5 7 3 4 3 4" xfId="45508"/>
    <cellStyle name="표준 5 7 3 4 4" xfId="12508"/>
    <cellStyle name="표준 5 7 3 4 5" xfId="16748"/>
    <cellStyle name="표준 5 7 3 4 6" xfId="20910"/>
    <cellStyle name="표준 5 7 3 4 7" xfId="25008"/>
    <cellStyle name="표준 5 7 3 4 8" xfId="33219"/>
    <cellStyle name="표준 5 7 3 4 9" xfId="41412"/>
    <cellStyle name="표준 5 7 3 5" xfId="2052"/>
    <cellStyle name="표준 5 7 3 5 2" xfId="10956"/>
    <cellStyle name="표준 5 7 3 5 2 2" xfId="15068"/>
    <cellStyle name="표준 5 7 3 5 2 2 2" xfId="31664"/>
    <cellStyle name="표준 5 7 3 5 2 2 3" xfId="39875"/>
    <cellStyle name="표준 5 7 3 5 2 2 4" xfId="48068"/>
    <cellStyle name="표준 5 7 3 5 2 3" xfId="19308"/>
    <cellStyle name="표준 5 7 3 5 2 4" xfId="23470"/>
    <cellStyle name="표준 5 7 3 5 2 5" xfId="27568"/>
    <cellStyle name="표준 5 7 3 5 2 6" xfId="35779"/>
    <cellStyle name="표준 5 7 3 5 2 7" xfId="43972"/>
    <cellStyle name="표준 5 7 3 5 3" xfId="8908"/>
    <cellStyle name="표준 5 7 3 5 3 2" xfId="29616"/>
    <cellStyle name="표준 5 7 3 5 3 3" xfId="37827"/>
    <cellStyle name="표준 5 7 3 5 3 4" xfId="46020"/>
    <cellStyle name="표준 5 7 3 5 4" xfId="13020"/>
    <cellStyle name="표준 5 7 3 5 5" xfId="17260"/>
    <cellStyle name="표준 5 7 3 5 6" xfId="21422"/>
    <cellStyle name="표준 5 7 3 5 7" xfId="25520"/>
    <cellStyle name="표준 5 7 3 5 8" xfId="33731"/>
    <cellStyle name="표준 5 7 3 5 9" xfId="41924"/>
    <cellStyle name="표준 5 7 3 6" xfId="9420"/>
    <cellStyle name="표준 5 7 3 6 2" xfId="13532"/>
    <cellStyle name="표준 5 7 3 6 2 2" xfId="30128"/>
    <cellStyle name="표준 5 7 3 6 2 3" xfId="38339"/>
    <cellStyle name="표준 5 7 3 6 2 4" xfId="46532"/>
    <cellStyle name="표준 5 7 3 6 3" xfId="17772"/>
    <cellStyle name="표준 5 7 3 6 4" xfId="21934"/>
    <cellStyle name="표준 5 7 3 6 5" xfId="26032"/>
    <cellStyle name="표준 5 7 3 6 6" xfId="34243"/>
    <cellStyle name="표준 5 7 3 6 7" xfId="42436"/>
    <cellStyle name="표준 5 7 3 7" xfId="7372"/>
    <cellStyle name="표준 5 7 3 7 2" xfId="28080"/>
    <cellStyle name="표준 5 7 3 7 3" xfId="36291"/>
    <cellStyle name="표준 5 7 3 7 4" xfId="44484"/>
    <cellStyle name="표준 5 7 3 8" xfId="11484"/>
    <cellStyle name="표준 5 7 3 9" xfId="15724"/>
    <cellStyle name="표준 5 7 4" xfId="644"/>
    <cellStyle name="표준 5 7 4 10" xfId="24112"/>
    <cellStyle name="표준 5 7 4 11" xfId="32323"/>
    <cellStyle name="표준 5 7 4 12" xfId="40516"/>
    <cellStyle name="표준 5 7 4 2" xfId="1156"/>
    <cellStyle name="표준 5 7 4 2 2" xfId="10060"/>
    <cellStyle name="표준 5 7 4 2 2 2" xfId="14172"/>
    <cellStyle name="표준 5 7 4 2 2 2 2" xfId="30768"/>
    <cellStyle name="표준 5 7 4 2 2 2 3" xfId="38979"/>
    <cellStyle name="표준 5 7 4 2 2 2 4" xfId="47172"/>
    <cellStyle name="표준 5 7 4 2 2 3" xfId="18412"/>
    <cellStyle name="표준 5 7 4 2 2 4" xfId="22574"/>
    <cellStyle name="표준 5 7 4 2 2 5" xfId="26672"/>
    <cellStyle name="표준 5 7 4 2 2 6" xfId="34883"/>
    <cellStyle name="표준 5 7 4 2 2 7" xfId="43076"/>
    <cellStyle name="표준 5 7 4 2 3" xfId="8012"/>
    <cellStyle name="표준 5 7 4 2 3 2" xfId="28720"/>
    <cellStyle name="표준 5 7 4 2 3 3" xfId="36931"/>
    <cellStyle name="표준 5 7 4 2 3 4" xfId="45124"/>
    <cellStyle name="표준 5 7 4 2 4" xfId="12124"/>
    <cellStyle name="표준 5 7 4 2 5" xfId="16364"/>
    <cellStyle name="표준 5 7 4 2 6" xfId="20526"/>
    <cellStyle name="표준 5 7 4 2 7" xfId="24624"/>
    <cellStyle name="표준 5 7 4 2 8" xfId="32835"/>
    <cellStyle name="표준 5 7 4 2 9" xfId="41028"/>
    <cellStyle name="표준 5 7 4 3" xfId="1668"/>
    <cellStyle name="표준 5 7 4 3 2" xfId="10572"/>
    <cellStyle name="표준 5 7 4 3 2 2" xfId="14684"/>
    <cellStyle name="표준 5 7 4 3 2 2 2" xfId="31280"/>
    <cellStyle name="표준 5 7 4 3 2 2 3" xfId="39491"/>
    <cellStyle name="표준 5 7 4 3 2 2 4" xfId="47684"/>
    <cellStyle name="표준 5 7 4 3 2 3" xfId="18924"/>
    <cellStyle name="표준 5 7 4 3 2 4" xfId="23086"/>
    <cellStyle name="표준 5 7 4 3 2 5" xfId="27184"/>
    <cellStyle name="표준 5 7 4 3 2 6" xfId="35395"/>
    <cellStyle name="표준 5 7 4 3 2 7" xfId="43588"/>
    <cellStyle name="표준 5 7 4 3 3" xfId="8524"/>
    <cellStyle name="표준 5 7 4 3 3 2" xfId="29232"/>
    <cellStyle name="표준 5 7 4 3 3 3" xfId="37443"/>
    <cellStyle name="표준 5 7 4 3 3 4" xfId="45636"/>
    <cellStyle name="표준 5 7 4 3 4" xfId="12636"/>
    <cellStyle name="표준 5 7 4 3 5" xfId="16876"/>
    <cellStyle name="표준 5 7 4 3 6" xfId="21038"/>
    <cellStyle name="표준 5 7 4 3 7" xfId="25136"/>
    <cellStyle name="표준 5 7 4 3 8" xfId="33347"/>
    <cellStyle name="표준 5 7 4 3 9" xfId="41540"/>
    <cellStyle name="표준 5 7 4 4" xfId="2180"/>
    <cellStyle name="표준 5 7 4 4 2" xfId="11084"/>
    <cellStyle name="표준 5 7 4 4 2 2" xfId="15196"/>
    <cellStyle name="표준 5 7 4 4 2 2 2" xfId="31792"/>
    <cellStyle name="표준 5 7 4 4 2 2 3" xfId="40003"/>
    <cellStyle name="표준 5 7 4 4 2 2 4" xfId="48196"/>
    <cellStyle name="표준 5 7 4 4 2 3" xfId="19436"/>
    <cellStyle name="표준 5 7 4 4 2 4" xfId="23598"/>
    <cellStyle name="표준 5 7 4 4 2 5" xfId="27696"/>
    <cellStyle name="표준 5 7 4 4 2 6" xfId="35907"/>
    <cellStyle name="표준 5 7 4 4 2 7" xfId="44100"/>
    <cellStyle name="표준 5 7 4 4 3" xfId="9036"/>
    <cellStyle name="표준 5 7 4 4 3 2" xfId="29744"/>
    <cellStyle name="표준 5 7 4 4 3 3" xfId="37955"/>
    <cellStyle name="표준 5 7 4 4 3 4" xfId="46148"/>
    <cellStyle name="표준 5 7 4 4 4" xfId="13148"/>
    <cellStyle name="표준 5 7 4 4 5" xfId="17388"/>
    <cellStyle name="표준 5 7 4 4 6" xfId="21550"/>
    <cellStyle name="표준 5 7 4 4 7" xfId="25648"/>
    <cellStyle name="표준 5 7 4 4 8" xfId="33859"/>
    <cellStyle name="표준 5 7 4 4 9" xfId="42052"/>
    <cellStyle name="표준 5 7 4 5" xfId="9548"/>
    <cellStyle name="표준 5 7 4 5 2" xfId="13660"/>
    <cellStyle name="표준 5 7 4 5 2 2" xfId="30256"/>
    <cellStyle name="표준 5 7 4 5 2 3" xfId="38467"/>
    <cellStyle name="표준 5 7 4 5 2 4" xfId="46660"/>
    <cellStyle name="표준 5 7 4 5 3" xfId="17900"/>
    <cellStyle name="표준 5 7 4 5 4" xfId="22062"/>
    <cellStyle name="표준 5 7 4 5 5" xfId="26160"/>
    <cellStyle name="표준 5 7 4 5 6" xfId="34371"/>
    <cellStyle name="표준 5 7 4 5 7" xfId="42564"/>
    <cellStyle name="표준 5 7 4 6" xfId="7500"/>
    <cellStyle name="표준 5 7 4 6 2" xfId="28208"/>
    <cellStyle name="표준 5 7 4 6 3" xfId="36419"/>
    <cellStyle name="표준 5 7 4 6 4" xfId="44612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3"/>
    <cellStyle name="표준 5 7 5 2 2 4" xfId="46916"/>
    <cellStyle name="표준 5 7 5 2 3" xfId="18156"/>
    <cellStyle name="표준 5 7 5 2 4" xfId="22318"/>
    <cellStyle name="표준 5 7 5 2 5" xfId="26416"/>
    <cellStyle name="표준 5 7 5 2 6" xfId="34627"/>
    <cellStyle name="표준 5 7 5 2 7" xfId="42820"/>
    <cellStyle name="표준 5 7 5 3" xfId="7756"/>
    <cellStyle name="표준 5 7 5 3 2" xfId="28464"/>
    <cellStyle name="표준 5 7 5 3 3" xfId="36675"/>
    <cellStyle name="표준 5 7 5 3 4" xfId="44868"/>
    <cellStyle name="표준 5 7 5 4" xfId="11868"/>
    <cellStyle name="표준 5 7 5 5" xfId="16108"/>
    <cellStyle name="표준 5 7 5 6" xfId="20270"/>
    <cellStyle name="표준 5 7 5 7" xfId="24368"/>
    <cellStyle name="표준 5 7 5 8" xfId="32579"/>
    <cellStyle name="표준 5 7 5 9" xfId="40772"/>
    <cellStyle name="표준 5 7 6" xfId="1412"/>
    <cellStyle name="표준 5 7 6 2" xfId="10316"/>
    <cellStyle name="표준 5 7 6 2 2" xfId="14428"/>
    <cellStyle name="표준 5 7 6 2 2 2" xfId="31024"/>
    <cellStyle name="표준 5 7 6 2 2 3" xfId="39235"/>
    <cellStyle name="표준 5 7 6 2 2 4" xfId="47428"/>
    <cellStyle name="표준 5 7 6 2 3" xfId="18668"/>
    <cellStyle name="표준 5 7 6 2 4" xfId="22830"/>
    <cellStyle name="표준 5 7 6 2 5" xfId="26928"/>
    <cellStyle name="표준 5 7 6 2 6" xfId="35139"/>
    <cellStyle name="표준 5 7 6 2 7" xfId="43332"/>
    <cellStyle name="표준 5 7 6 3" xfId="8268"/>
    <cellStyle name="표준 5 7 6 3 2" xfId="28976"/>
    <cellStyle name="표준 5 7 6 3 3" xfId="37187"/>
    <cellStyle name="표준 5 7 6 3 4" xfId="45380"/>
    <cellStyle name="표준 5 7 6 4" xfId="12380"/>
    <cellStyle name="표준 5 7 6 5" xfId="16620"/>
    <cellStyle name="표준 5 7 6 6" xfId="20782"/>
    <cellStyle name="표준 5 7 6 7" xfId="24880"/>
    <cellStyle name="표준 5 7 6 8" xfId="33091"/>
    <cellStyle name="표준 5 7 6 9" xfId="41284"/>
    <cellStyle name="표준 5 7 7" xfId="1924"/>
    <cellStyle name="표준 5 7 7 2" xfId="10828"/>
    <cellStyle name="표준 5 7 7 2 2" xfId="14940"/>
    <cellStyle name="표준 5 7 7 2 2 2" xfId="31536"/>
    <cellStyle name="표준 5 7 7 2 2 3" xfId="39747"/>
    <cellStyle name="표준 5 7 7 2 2 4" xfId="47940"/>
    <cellStyle name="표준 5 7 7 2 3" xfId="19180"/>
    <cellStyle name="표준 5 7 7 2 4" xfId="23342"/>
    <cellStyle name="표준 5 7 7 2 5" xfId="27440"/>
    <cellStyle name="표준 5 7 7 2 6" xfId="35651"/>
    <cellStyle name="표준 5 7 7 2 7" xfId="43844"/>
    <cellStyle name="표준 5 7 7 3" xfId="8780"/>
    <cellStyle name="표준 5 7 7 3 2" xfId="29488"/>
    <cellStyle name="표준 5 7 7 3 3" xfId="37699"/>
    <cellStyle name="표준 5 7 7 3 4" xfId="45892"/>
    <cellStyle name="표준 5 7 7 4" xfId="12892"/>
    <cellStyle name="표준 5 7 7 5" xfId="17132"/>
    <cellStyle name="표준 5 7 7 6" xfId="21294"/>
    <cellStyle name="표준 5 7 7 7" xfId="25392"/>
    <cellStyle name="표준 5 7 7 8" xfId="33603"/>
    <cellStyle name="표준 5 7 7 9" xfId="41796"/>
    <cellStyle name="표준 5 7 8" xfId="388"/>
    <cellStyle name="표준 5 7 8 2" xfId="9292"/>
    <cellStyle name="표준 5 7 8 2 2" xfId="30000"/>
    <cellStyle name="표준 5 7 8 2 3" xfId="38211"/>
    <cellStyle name="표준 5 7 8 2 4" xfId="46404"/>
    <cellStyle name="표준 5 7 8 3" xfId="13404"/>
    <cellStyle name="표준 5 7 8 4" xfId="17644"/>
    <cellStyle name="표준 5 7 8 5" xfId="21806"/>
    <cellStyle name="표준 5 7 8 6" xfId="25904"/>
    <cellStyle name="표준 5 7 8 7" xfId="34115"/>
    <cellStyle name="표준 5 7 8 8" xfId="42308"/>
    <cellStyle name="표준 5 7 9" xfId="4342"/>
    <cellStyle name="표준 5 7 9 2" xfId="27952"/>
    <cellStyle name="표준 5 7 9 3" xfId="36163"/>
    <cellStyle name="표준 5 7 9 4" xfId="44356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9"/>
    <cellStyle name="표준 5 8 17" xfId="40292"/>
    <cellStyle name="표준 5 8 2" xfId="548"/>
    <cellStyle name="표준 5 8 2 10" xfId="19918"/>
    <cellStyle name="표준 5 8 2 11" xfId="24016"/>
    <cellStyle name="표준 5 8 2 12" xfId="32227"/>
    <cellStyle name="표준 5 8 2 13" xfId="40420"/>
    <cellStyle name="표준 5 8 2 2" xfId="804"/>
    <cellStyle name="표준 5 8 2 2 10" xfId="24272"/>
    <cellStyle name="표준 5 8 2 2 11" xfId="32483"/>
    <cellStyle name="표준 5 8 2 2 12" xfId="40676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9"/>
    <cellStyle name="표준 5 8 2 2 2 2 2 4" xfId="47332"/>
    <cellStyle name="표준 5 8 2 2 2 2 3" xfId="18572"/>
    <cellStyle name="표준 5 8 2 2 2 2 4" xfId="22734"/>
    <cellStyle name="표준 5 8 2 2 2 2 5" xfId="26832"/>
    <cellStyle name="표준 5 8 2 2 2 2 6" xfId="35043"/>
    <cellStyle name="표준 5 8 2 2 2 2 7" xfId="43236"/>
    <cellStyle name="표준 5 8 2 2 2 3" xfId="8172"/>
    <cellStyle name="표준 5 8 2 2 2 3 2" xfId="28880"/>
    <cellStyle name="표준 5 8 2 2 2 3 3" xfId="37091"/>
    <cellStyle name="표준 5 8 2 2 2 3 4" xfId="45284"/>
    <cellStyle name="표준 5 8 2 2 2 4" xfId="12284"/>
    <cellStyle name="표준 5 8 2 2 2 5" xfId="16524"/>
    <cellStyle name="표준 5 8 2 2 2 6" xfId="20686"/>
    <cellStyle name="표준 5 8 2 2 2 7" xfId="24784"/>
    <cellStyle name="표준 5 8 2 2 2 8" xfId="32995"/>
    <cellStyle name="표준 5 8 2 2 2 9" xfId="41188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1"/>
    <cellStyle name="표준 5 8 2 2 3 2 2 4" xfId="47844"/>
    <cellStyle name="표준 5 8 2 2 3 2 3" xfId="19084"/>
    <cellStyle name="표준 5 8 2 2 3 2 4" xfId="23246"/>
    <cellStyle name="표준 5 8 2 2 3 2 5" xfId="27344"/>
    <cellStyle name="표준 5 8 2 2 3 2 6" xfId="35555"/>
    <cellStyle name="표준 5 8 2 2 3 2 7" xfId="43748"/>
    <cellStyle name="표준 5 8 2 2 3 3" xfId="8684"/>
    <cellStyle name="표준 5 8 2 2 3 3 2" xfId="29392"/>
    <cellStyle name="표준 5 8 2 2 3 3 3" xfId="37603"/>
    <cellStyle name="표준 5 8 2 2 3 3 4" xfId="45796"/>
    <cellStyle name="표준 5 8 2 2 3 4" xfId="12796"/>
    <cellStyle name="표준 5 8 2 2 3 5" xfId="17036"/>
    <cellStyle name="표준 5 8 2 2 3 6" xfId="21198"/>
    <cellStyle name="표준 5 8 2 2 3 7" xfId="25296"/>
    <cellStyle name="표준 5 8 2 2 3 8" xfId="33507"/>
    <cellStyle name="표준 5 8 2 2 3 9" xfId="41700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3"/>
    <cellStyle name="표준 5 8 2 2 4 2 2 4" xfId="48356"/>
    <cellStyle name="표준 5 8 2 2 4 2 3" xfId="19596"/>
    <cellStyle name="표준 5 8 2 2 4 2 4" xfId="23758"/>
    <cellStyle name="표준 5 8 2 2 4 2 5" xfId="27856"/>
    <cellStyle name="표준 5 8 2 2 4 2 6" xfId="36067"/>
    <cellStyle name="표준 5 8 2 2 4 2 7" xfId="44260"/>
    <cellStyle name="표준 5 8 2 2 4 3" xfId="9196"/>
    <cellStyle name="표준 5 8 2 2 4 3 2" xfId="29904"/>
    <cellStyle name="표준 5 8 2 2 4 3 3" xfId="38115"/>
    <cellStyle name="표준 5 8 2 2 4 3 4" xfId="46308"/>
    <cellStyle name="표준 5 8 2 2 4 4" xfId="13308"/>
    <cellStyle name="표준 5 8 2 2 4 5" xfId="17548"/>
    <cellStyle name="표준 5 8 2 2 4 6" xfId="21710"/>
    <cellStyle name="표준 5 8 2 2 4 7" xfId="25808"/>
    <cellStyle name="표준 5 8 2 2 4 8" xfId="34019"/>
    <cellStyle name="표준 5 8 2 2 4 9" xfId="42212"/>
    <cellStyle name="표준 5 8 2 2 5" xfId="9708"/>
    <cellStyle name="표준 5 8 2 2 5 2" xfId="13820"/>
    <cellStyle name="표준 5 8 2 2 5 2 2" xfId="30416"/>
    <cellStyle name="표준 5 8 2 2 5 2 3" xfId="38627"/>
    <cellStyle name="표준 5 8 2 2 5 2 4" xfId="46820"/>
    <cellStyle name="표준 5 8 2 2 5 3" xfId="18060"/>
    <cellStyle name="표준 5 8 2 2 5 4" xfId="22222"/>
    <cellStyle name="표준 5 8 2 2 5 5" xfId="26320"/>
    <cellStyle name="표준 5 8 2 2 5 6" xfId="34531"/>
    <cellStyle name="표준 5 8 2 2 5 7" xfId="42724"/>
    <cellStyle name="표준 5 8 2 2 6" xfId="7660"/>
    <cellStyle name="표준 5 8 2 2 6 2" xfId="28368"/>
    <cellStyle name="표준 5 8 2 2 6 3" xfId="36579"/>
    <cellStyle name="표준 5 8 2 2 6 4" xfId="44772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3"/>
    <cellStyle name="표준 5 8 2 3 2 2 4" xfId="47076"/>
    <cellStyle name="표준 5 8 2 3 2 3" xfId="18316"/>
    <cellStyle name="표준 5 8 2 3 2 4" xfId="22478"/>
    <cellStyle name="표준 5 8 2 3 2 5" xfId="26576"/>
    <cellStyle name="표준 5 8 2 3 2 6" xfId="34787"/>
    <cellStyle name="표준 5 8 2 3 2 7" xfId="42980"/>
    <cellStyle name="표준 5 8 2 3 3" xfId="7916"/>
    <cellStyle name="표준 5 8 2 3 3 2" xfId="28624"/>
    <cellStyle name="표준 5 8 2 3 3 3" xfId="36835"/>
    <cellStyle name="표준 5 8 2 3 3 4" xfId="45028"/>
    <cellStyle name="표준 5 8 2 3 4" xfId="12028"/>
    <cellStyle name="표준 5 8 2 3 5" xfId="16268"/>
    <cellStyle name="표준 5 8 2 3 6" xfId="20430"/>
    <cellStyle name="표준 5 8 2 3 7" xfId="24528"/>
    <cellStyle name="표준 5 8 2 3 8" xfId="32739"/>
    <cellStyle name="표준 5 8 2 3 9" xfId="40932"/>
    <cellStyle name="표준 5 8 2 4" xfId="1572"/>
    <cellStyle name="표준 5 8 2 4 2" xfId="10476"/>
    <cellStyle name="표준 5 8 2 4 2 2" xfId="14588"/>
    <cellStyle name="표준 5 8 2 4 2 2 2" xfId="31184"/>
    <cellStyle name="표준 5 8 2 4 2 2 3" xfId="39395"/>
    <cellStyle name="표준 5 8 2 4 2 2 4" xfId="47588"/>
    <cellStyle name="표준 5 8 2 4 2 3" xfId="18828"/>
    <cellStyle name="표준 5 8 2 4 2 4" xfId="22990"/>
    <cellStyle name="표준 5 8 2 4 2 5" xfId="27088"/>
    <cellStyle name="표준 5 8 2 4 2 6" xfId="35299"/>
    <cellStyle name="표준 5 8 2 4 2 7" xfId="43492"/>
    <cellStyle name="표준 5 8 2 4 3" xfId="8428"/>
    <cellStyle name="표준 5 8 2 4 3 2" xfId="29136"/>
    <cellStyle name="표준 5 8 2 4 3 3" xfId="37347"/>
    <cellStyle name="표준 5 8 2 4 3 4" xfId="45540"/>
    <cellStyle name="표준 5 8 2 4 4" xfId="12540"/>
    <cellStyle name="표준 5 8 2 4 5" xfId="16780"/>
    <cellStyle name="표준 5 8 2 4 6" xfId="20942"/>
    <cellStyle name="표준 5 8 2 4 7" xfId="25040"/>
    <cellStyle name="표준 5 8 2 4 8" xfId="33251"/>
    <cellStyle name="표준 5 8 2 4 9" xfId="41444"/>
    <cellStyle name="표준 5 8 2 5" xfId="2084"/>
    <cellStyle name="표준 5 8 2 5 2" xfId="10988"/>
    <cellStyle name="표준 5 8 2 5 2 2" xfId="15100"/>
    <cellStyle name="표준 5 8 2 5 2 2 2" xfId="31696"/>
    <cellStyle name="표준 5 8 2 5 2 2 3" xfId="39907"/>
    <cellStyle name="표준 5 8 2 5 2 2 4" xfId="48100"/>
    <cellStyle name="표준 5 8 2 5 2 3" xfId="19340"/>
    <cellStyle name="표준 5 8 2 5 2 4" xfId="23502"/>
    <cellStyle name="표준 5 8 2 5 2 5" xfId="27600"/>
    <cellStyle name="표준 5 8 2 5 2 6" xfId="35811"/>
    <cellStyle name="표준 5 8 2 5 2 7" xfId="44004"/>
    <cellStyle name="표준 5 8 2 5 3" xfId="8940"/>
    <cellStyle name="표준 5 8 2 5 3 2" xfId="29648"/>
    <cellStyle name="표준 5 8 2 5 3 3" xfId="37859"/>
    <cellStyle name="표준 5 8 2 5 3 4" xfId="46052"/>
    <cellStyle name="표준 5 8 2 5 4" xfId="13052"/>
    <cellStyle name="표준 5 8 2 5 5" xfId="17292"/>
    <cellStyle name="표준 5 8 2 5 6" xfId="21454"/>
    <cellStyle name="표준 5 8 2 5 7" xfId="25552"/>
    <cellStyle name="표준 5 8 2 5 8" xfId="33763"/>
    <cellStyle name="표준 5 8 2 5 9" xfId="41956"/>
    <cellStyle name="표준 5 8 2 6" xfId="9452"/>
    <cellStyle name="표준 5 8 2 6 2" xfId="13564"/>
    <cellStyle name="표준 5 8 2 6 2 2" xfId="30160"/>
    <cellStyle name="표준 5 8 2 6 2 3" xfId="38371"/>
    <cellStyle name="표준 5 8 2 6 2 4" xfId="46564"/>
    <cellStyle name="표준 5 8 2 6 3" xfId="17804"/>
    <cellStyle name="표준 5 8 2 6 4" xfId="21966"/>
    <cellStyle name="표준 5 8 2 6 5" xfId="26064"/>
    <cellStyle name="표준 5 8 2 6 6" xfId="34275"/>
    <cellStyle name="표준 5 8 2 6 7" xfId="42468"/>
    <cellStyle name="표준 5 8 2 7" xfId="7404"/>
    <cellStyle name="표준 5 8 2 7 2" xfId="28112"/>
    <cellStyle name="표준 5 8 2 7 3" xfId="36323"/>
    <cellStyle name="표준 5 8 2 7 4" xfId="44516"/>
    <cellStyle name="표준 5 8 2 8" xfId="11516"/>
    <cellStyle name="표준 5 8 2 9" xfId="15756"/>
    <cellStyle name="표준 5 8 3" xfId="676"/>
    <cellStyle name="표준 5 8 3 10" xfId="24144"/>
    <cellStyle name="표준 5 8 3 11" xfId="32355"/>
    <cellStyle name="표준 5 8 3 12" xfId="40548"/>
    <cellStyle name="표준 5 8 3 2" xfId="1188"/>
    <cellStyle name="표준 5 8 3 2 2" xfId="10092"/>
    <cellStyle name="표준 5 8 3 2 2 2" xfId="14204"/>
    <cellStyle name="표준 5 8 3 2 2 2 2" xfId="30800"/>
    <cellStyle name="표준 5 8 3 2 2 2 3" xfId="39011"/>
    <cellStyle name="표준 5 8 3 2 2 2 4" xfId="47204"/>
    <cellStyle name="표준 5 8 3 2 2 3" xfId="18444"/>
    <cellStyle name="표준 5 8 3 2 2 4" xfId="22606"/>
    <cellStyle name="표준 5 8 3 2 2 5" xfId="26704"/>
    <cellStyle name="표준 5 8 3 2 2 6" xfId="34915"/>
    <cellStyle name="표준 5 8 3 2 2 7" xfId="43108"/>
    <cellStyle name="표준 5 8 3 2 3" xfId="8044"/>
    <cellStyle name="표준 5 8 3 2 3 2" xfId="28752"/>
    <cellStyle name="표준 5 8 3 2 3 3" xfId="36963"/>
    <cellStyle name="표준 5 8 3 2 3 4" xfId="45156"/>
    <cellStyle name="표준 5 8 3 2 4" xfId="12156"/>
    <cellStyle name="표준 5 8 3 2 5" xfId="16396"/>
    <cellStyle name="표준 5 8 3 2 6" xfId="20558"/>
    <cellStyle name="표준 5 8 3 2 7" xfId="24656"/>
    <cellStyle name="표준 5 8 3 2 8" xfId="32867"/>
    <cellStyle name="표준 5 8 3 2 9" xfId="41060"/>
    <cellStyle name="표준 5 8 3 3" xfId="1700"/>
    <cellStyle name="표준 5 8 3 3 2" xfId="10604"/>
    <cellStyle name="표준 5 8 3 3 2 2" xfId="14716"/>
    <cellStyle name="표준 5 8 3 3 2 2 2" xfId="31312"/>
    <cellStyle name="표준 5 8 3 3 2 2 3" xfId="39523"/>
    <cellStyle name="표준 5 8 3 3 2 2 4" xfId="47716"/>
    <cellStyle name="표준 5 8 3 3 2 3" xfId="18956"/>
    <cellStyle name="표준 5 8 3 3 2 4" xfId="23118"/>
    <cellStyle name="표준 5 8 3 3 2 5" xfId="27216"/>
    <cellStyle name="표준 5 8 3 3 2 6" xfId="35427"/>
    <cellStyle name="표준 5 8 3 3 2 7" xfId="43620"/>
    <cellStyle name="표준 5 8 3 3 3" xfId="8556"/>
    <cellStyle name="표준 5 8 3 3 3 2" xfId="29264"/>
    <cellStyle name="표준 5 8 3 3 3 3" xfId="37475"/>
    <cellStyle name="표준 5 8 3 3 3 4" xfId="45668"/>
    <cellStyle name="표준 5 8 3 3 4" xfId="12668"/>
    <cellStyle name="표준 5 8 3 3 5" xfId="16908"/>
    <cellStyle name="표준 5 8 3 3 6" xfId="21070"/>
    <cellStyle name="표준 5 8 3 3 7" xfId="25168"/>
    <cellStyle name="표준 5 8 3 3 8" xfId="33379"/>
    <cellStyle name="표준 5 8 3 3 9" xfId="41572"/>
    <cellStyle name="표준 5 8 3 4" xfId="2212"/>
    <cellStyle name="표준 5 8 3 4 2" xfId="11116"/>
    <cellStyle name="표준 5 8 3 4 2 2" xfId="15228"/>
    <cellStyle name="표준 5 8 3 4 2 2 2" xfId="31824"/>
    <cellStyle name="표준 5 8 3 4 2 2 3" xfId="40035"/>
    <cellStyle name="표준 5 8 3 4 2 2 4" xfId="48228"/>
    <cellStyle name="표준 5 8 3 4 2 3" xfId="19468"/>
    <cellStyle name="표준 5 8 3 4 2 4" xfId="23630"/>
    <cellStyle name="표준 5 8 3 4 2 5" xfId="27728"/>
    <cellStyle name="표준 5 8 3 4 2 6" xfId="35939"/>
    <cellStyle name="표준 5 8 3 4 2 7" xfId="44132"/>
    <cellStyle name="표준 5 8 3 4 3" xfId="9068"/>
    <cellStyle name="표준 5 8 3 4 3 2" xfId="29776"/>
    <cellStyle name="표준 5 8 3 4 3 3" xfId="37987"/>
    <cellStyle name="표준 5 8 3 4 3 4" xfId="46180"/>
    <cellStyle name="표준 5 8 3 4 4" xfId="13180"/>
    <cellStyle name="표준 5 8 3 4 5" xfId="17420"/>
    <cellStyle name="표준 5 8 3 4 6" xfId="21582"/>
    <cellStyle name="표준 5 8 3 4 7" xfId="25680"/>
    <cellStyle name="표준 5 8 3 4 8" xfId="33891"/>
    <cellStyle name="표준 5 8 3 4 9" xfId="42084"/>
    <cellStyle name="표준 5 8 3 5" xfId="9580"/>
    <cellStyle name="표준 5 8 3 5 2" xfId="13692"/>
    <cellStyle name="표준 5 8 3 5 2 2" xfId="30288"/>
    <cellStyle name="표준 5 8 3 5 2 3" xfId="38499"/>
    <cellStyle name="표준 5 8 3 5 2 4" xfId="46692"/>
    <cellStyle name="표준 5 8 3 5 3" xfId="17932"/>
    <cellStyle name="표준 5 8 3 5 4" xfId="22094"/>
    <cellStyle name="표준 5 8 3 5 5" xfId="26192"/>
    <cellStyle name="표준 5 8 3 5 6" xfId="34403"/>
    <cellStyle name="표준 5 8 3 5 7" xfId="42596"/>
    <cellStyle name="표준 5 8 3 6" xfId="7532"/>
    <cellStyle name="표준 5 8 3 6 2" xfId="28240"/>
    <cellStyle name="표준 5 8 3 6 3" xfId="36451"/>
    <cellStyle name="표준 5 8 3 6 4" xfId="44644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5"/>
    <cellStyle name="표준 5 8 4 2 2 4" xfId="46948"/>
    <cellStyle name="표준 5 8 4 2 3" xfId="18188"/>
    <cellStyle name="표준 5 8 4 2 4" xfId="22350"/>
    <cellStyle name="표준 5 8 4 2 5" xfId="26448"/>
    <cellStyle name="표준 5 8 4 2 6" xfId="34659"/>
    <cellStyle name="표준 5 8 4 2 7" xfId="42852"/>
    <cellStyle name="표준 5 8 4 3" xfId="7788"/>
    <cellStyle name="표준 5 8 4 3 2" xfId="28496"/>
    <cellStyle name="표준 5 8 4 3 3" xfId="36707"/>
    <cellStyle name="표준 5 8 4 3 4" xfId="44900"/>
    <cellStyle name="표준 5 8 4 4" xfId="11900"/>
    <cellStyle name="표준 5 8 4 5" xfId="16140"/>
    <cellStyle name="표준 5 8 4 6" xfId="20302"/>
    <cellStyle name="표준 5 8 4 7" xfId="24400"/>
    <cellStyle name="표준 5 8 4 8" xfId="32611"/>
    <cellStyle name="표준 5 8 4 9" xfId="40804"/>
    <cellStyle name="표준 5 8 5" xfId="1444"/>
    <cellStyle name="표준 5 8 5 2" xfId="10348"/>
    <cellStyle name="표준 5 8 5 2 2" xfId="14460"/>
    <cellStyle name="표준 5 8 5 2 2 2" xfId="31056"/>
    <cellStyle name="표준 5 8 5 2 2 3" xfId="39267"/>
    <cellStyle name="표준 5 8 5 2 2 4" xfId="47460"/>
    <cellStyle name="표준 5 8 5 2 3" xfId="18700"/>
    <cellStyle name="표준 5 8 5 2 4" xfId="22862"/>
    <cellStyle name="표준 5 8 5 2 5" xfId="26960"/>
    <cellStyle name="표준 5 8 5 2 6" xfId="35171"/>
    <cellStyle name="표준 5 8 5 2 7" xfId="43364"/>
    <cellStyle name="표준 5 8 5 3" xfId="8300"/>
    <cellStyle name="표준 5 8 5 3 2" xfId="29008"/>
    <cellStyle name="표준 5 8 5 3 3" xfId="37219"/>
    <cellStyle name="표준 5 8 5 3 4" xfId="45412"/>
    <cellStyle name="표준 5 8 5 4" xfId="12412"/>
    <cellStyle name="표준 5 8 5 5" xfId="16652"/>
    <cellStyle name="표준 5 8 5 6" xfId="20814"/>
    <cellStyle name="표준 5 8 5 7" xfId="24912"/>
    <cellStyle name="표준 5 8 5 8" xfId="33123"/>
    <cellStyle name="표준 5 8 5 9" xfId="41316"/>
    <cellStyle name="표준 5 8 6" xfId="1956"/>
    <cellStyle name="표준 5 8 6 2" xfId="10860"/>
    <cellStyle name="표준 5 8 6 2 2" xfId="14972"/>
    <cellStyle name="표준 5 8 6 2 2 2" xfId="31568"/>
    <cellStyle name="표준 5 8 6 2 2 3" xfId="39779"/>
    <cellStyle name="표준 5 8 6 2 2 4" xfId="47972"/>
    <cellStyle name="표준 5 8 6 2 3" xfId="19212"/>
    <cellStyle name="표준 5 8 6 2 4" xfId="23374"/>
    <cellStyle name="표준 5 8 6 2 5" xfId="27472"/>
    <cellStyle name="표준 5 8 6 2 6" xfId="35683"/>
    <cellStyle name="표준 5 8 6 2 7" xfId="43876"/>
    <cellStyle name="표준 5 8 6 3" xfId="8812"/>
    <cellStyle name="표준 5 8 6 3 2" xfId="29520"/>
    <cellStyle name="표준 5 8 6 3 3" xfId="37731"/>
    <cellStyle name="표준 5 8 6 3 4" xfId="45924"/>
    <cellStyle name="표준 5 8 6 4" xfId="12924"/>
    <cellStyle name="표준 5 8 6 5" xfId="17164"/>
    <cellStyle name="표준 5 8 6 6" xfId="21326"/>
    <cellStyle name="표준 5 8 6 7" xfId="25424"/>
    <cellStyle name="표준 5 8 6 8" xfId="33635"/>
    <cellStyle name="표준 5 8 6 9" xfId="41828"/>
    <cellStyle name="표준 5 8 7" xfId="4343"/>
    <cellStyle name="표준 5 8 7 2" xfId="9324"/>
    <cellStyle name="표준 5 8 7 2 2" xfId="30032"/>
    <cellStyle name="표준 5 8 7 2 3" xfId="38243"/>
    <cellStyle name="표준 5 8 7 2 4" xfId="46436"/>
    <cellStyle name="표준 5 8 7 3" xfId="13436"/>
    <cellStyle name="표준 5 8 7 4" xfId="17676"/>
    <cellStyle name="표준 5 8 7 5" xfId="21838"/>
    <cellStyle name="표준 5 8 7 6" xfId="25936"/>
    <cellStyle name="표준 5 8 7 7" xfId="34147"/>
    <cellStyle name="표준 5 8 7 8" xfId="42340"/>
    <cellStyle name="표준 5 8 8" xfId="7009"/>
    <cellStyle name="표준 5 8 8 2" xfId="27984"/>
    <cellStyle name="표준 5 8 8 3" xfId="36195"/>
    <cellStyle name="표준 5 8 8 4" xfId="44388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3"/>
    <cellStyle name="표준 5 9 14" xfId="40356"/>
    <cellStyle name="표준 5 9 2" xfId="740"/>
    <cellStyle name="표준 5 9 2 10" xfId="24208"/>
    <cellStyle name="표준 5 9 2 11" xfId="32419"/>
    <cellStyle name="표준 5 9 2 12" xfId="40612"/>
    <cellStyle name="표준 5 9 2 2" xfId="1252"/>
    <cellStyle name="표준 5 9 2 2 2" xfId="10156"/>
    <cellStyle name="표준 5 9 2 2 2 2" xfId="14268"/>
    <cellStyle name="표준 5 9 2 2 2 2 2" xfId="30864"/>
    <cellStyle name="표준 5 9 2 2 2 2 3" xfId="39075"/>
    <cellStyle name="표준 5 9 2 2 2 2 4" xfId="47268"/>
    <cellStyle name="표준 5 9 2 2 2 3" xfId="18508"/>
    <cellStyle name="표준 5 9 2 2 2 4" xfId="22670"/>
    <cellStyle name="표준 5 9 2 2 2 5" xfId="26768"/>
    <cellStyle name="표준 5 9 2 2 2 6" xfId="34979"/>
    <cellStyle name="표준 5 9 2 2 2 7" xfId="43172"/>
    <cellStyle name="표준 5 9 2 2 3" xfId="8108"/>
    <cellStyle name="표준 5 9 2 2 3 2" xfId="28816"/>
    <cellStyle name="표준 5 9 2 2 3 3" xfId="37027"/>
    <cellStyle name="표준 5 9 2 2 3 4" xfId="45220"/>
    <cellStyle name="표준 5 9 2 2 4" xfId="12220"/>
    <cellStyle name="표준 5 9 2 2 5" xfId="16460"/>
    <cellStyle name="표준 5 9 2 2 6" xfId="20622"/>
    <cellStyle name="표준 5 9 2 2 7" xfId="24720"/>
    <cellStyle name="표준 5 9 2 2 8" xfId="32931"/>
    <cellStyle name="표준 5 9 2 2 9" xfId="41124"/>
    <cellStyle name="표준 5 9 2 3" xfId="1764"/>
    <cellStyle name="표준 5 9 2 3 2" xfId="10668"/>
    <cellStyle name="표준 5 9 2 3 2 2" xfId="14780"/>
    <cellStyle name="표준 5 9 2 3 2 2 2" xfId="31376"/>
    <cellStyle name="표준 5 9 2 3 2 2 3" xfId="39587"/>
    <cellStyle name="표준 5 9 2 3 2 2 4" xfId="47780"/>
    <cellStyle name="표준 5 9 2 3 2 3" xfId="19020"/>
    <cellStyle name="표준 5 9 2 3 2 4" xfId="23182"/>
    <cellStyle name="표준 5 9 2 3 2 5" xfId="27280"/>
    <cellStyle name="표준 5 9 2 3 2 6" xfId="35491"/>
    <cellStyle name="표준 5 9 2 3 2 7" xfId="43684"/>
    <cellStyle name="표준 5 9 2 3 3" xfId="8620"/>
    <cellStyle name="표준 5 9 2 3 3 2" xfId="29328"/>
    <cellStyle name="표준 5 9 2 3 3 3" xfId="37539"/>
    <cellStyle name="표준 5 9 2 3 3 4" xfId="45732"/>
    <cellStyle name="표준 5 9 2 3 4" xfId="12732"/>
    <cellStyle name="표준 5 9 2 3 5" xfId="16972"/>
    <cellStyle name="표준 5 9 2 3 6" xfId="21134"/>
    <cellStyle name="표준 5 9 2 3 7" xfId="25232"/>
    <cellStyle name="표준 5 9 2 3 8" xfId="33443"/>
    <cellStyle name="표준 5 9 2 3 9" xfId="41636"/>
    <cellStyle name="표준 5 9 2 4" xfId="2276"/>
    <cellStyle name="표준 5 9 2 4 2" xfId="11180"/>
    <cellStyle name="표준 5 9 2 4 2 2" xfId="15292"/>
    <cellStyle name="표준 5 9 2 4 2 2 2" xfId="31888"/>
    <cellStyle name="표준 5 9 2 4 2 2 3" xfId="40099"/>
    <cellStyle name="표준 5 9 2 4 2 2 4" xfId="48292"/>
    <cellStyle name="표준 5 9 2 4 2 3" xfId="19532"/>
    <cellStyle name="표준 5 9 2 4 2 4" xfId="23694"/>
    <cellStyle name="표준 5 9 2 4 2 5" xfId="27792"/>
    <cellStyle name="표준 5 9 2 4 2 6" xfId="36003"/>
    <cellStyle name="표준 5 9 2 4 2 7" xfId="44196"/>
    <cellStyle name="표준 5 9 2 4 3" xfId="9132"/>
    <cellStyle name="표준 5 9 2 4 3 2" xfId="29840"/>
    <cellStyle name="표준 5 9 2 4 3 3" xfId="38051"/>
    <cellStyle name="표준 5 9 2 4 3 4" xfId="46244"/>
    <cellStyle name="표준 5 9 2 4 4" xfId="13244"/>
    <cellStyle name="표준 5 9 2 4 5" xfId="17484"/>
    <cellStyle name="표준 5 9 2 4 6" xfId="21646"/>
    <cellStyle name="표준 5 9 2 4 7" xfId="25744"/>
    <cellStyle name="표준 5 9 2 4 8" xfId="33955"/>
    <cellStyle name="표준 5 9 2 4 9" xfId="42148"/>
    <cellStyle name="표준 5 9 2 5" xfId="9644"/>
    <cellStyle name="표준 5 9 2 5 2" xfId="13756"/>
    <cellStyle name="표준 5 9 2 5 2 2" xfId="30352"/>
    <cellStyle name="표준 5 9 2 5 2 3" xfId="38563"/>
    <cellStyle name="표준 5 9 2 5 2 4" xfId="46756"/>
    <cellStyle name="표준 5 9 2 5 3" xfId="17996"/>
    <cellStyle name="표준 5 9 2 5 4" xfId="22158"/>
    <cellStyle name="표준 5 9 2 5 5" xfId="26256"/>
    <cellStyle name="표준 5 9 2 5 6" xfId="34467"/>
    <cellStyle name="표준 5 9 2 5 7" xfId="42660"/>
    <cellStyle name="표준 5 9 2 6" xfId="7596"/>
    <cellStyle name="표준 5 9 2 6 2" xfId="28304"/>
    <cellStyle name="표준 5 9 2 6 3" xfId="36515"/>
    <cellStyle name="표준 5 9 2 6 4" xfId="44708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9"/>
    <cellStyle name="표준 5 9 3 2 2 4" xfId="47012"/>
    <cellStyle name="표준 5 9 3 2 3" xfId="18252"/>
    <cellStyle name="표준 5 9 3 2 4" xfId="22414"/>
    <cellStyle name="표준 5 9 3 2 5" xfId="26512"/>
    <cellStyle name="표준 5 9 3 2 6" xfId="34723"/>
    <cellStyle name="표준 5 9 3 2 7" xfId="42916"/>
    <cellStyle name="표준 5 9 3 3" xfId="7852"/>
    <cellStyle name="표준 5 9 3 3 2" xfId="28560"/>
    <cellStyle name="표준 5 9 3 3 3" xfId="36771"/>
    <cellStyle name="표준 5 9 3 3 4" xfId="44964"/>
    <cellStyle name="표준 5 9 3 4" xfId="11964"/>
    <cellStyle name="표준 5 9 3 5" xfId="16204"/>
    <cellStyle name="표준 5 9 3 6" xfId="20366"/>
    <cellStyle name="표준 5 9 3 7" xfId="24464"/>
    <cellStyle name="표준 5 9 3 8" xfId="32675"/>
    <cellStyle name="표준 5 9 3 9" xfId="40868"/>
    <cellStyle name="표준 5 9 4" xfId="1508"/>
    <cellStyle name="표준 5 9 4 2" xfId="10412"/>
    <cellStyle name="표준 5 9 4 2 2" xfId="14524"/>
    <cellStyle name="표준 5 9 4 2 2 2" xfId="31120"/>
    <cellStyle name="표준 5 9 4 2 2 3" xfId="39331"/>
    <cellStyle name="표준 5 9 4 2 2 4" xfId="47524"/>
    <cellStyle name="표준 5 9 4 2 3" xfId="18764"/>
    <cellStyle name="표준 5 9 4 2 4" xfId="22926"/>
    <cellStyle name="표준 5 9 4 2 5" xfId="27024"/>
    <cellStyle name="표준 5 9 4 2 6" xfId="35235"/>
    <cellStyle name="표준 5 9 4 2 7" xfId="43428"/>
    <cellStyle name="표준 5 9 4 3" xfId="8364"/>
    <cellStyle name="표준 5 9 4 3 2" xfId="29072"/>
    <cellStyle name="표준 5 9 4 3 3" xfId="37283"/>
    <cellStyle name="표준 5 9 4 3 4" xfId="45476"/>
    <cellStyle name="표준 5 9 4 4" xfId="12476"/>
    <cellStyle name="표준 5 9 4 5" xfId="16716"/>
    <cellStyle name="표준 5 9 4 6" xfId="20878"/>
    <cellStyle name="표준 5 9 4 7" xfId="24976"/>
    <cellStyle name="표준 5 9 4 8" xfId="33187"/>
    <cellStyle name="표준 5 9 4 9" xfId="41380"/>
    <cellStyle name="표준 5 9 5" xfId="2020"/>
    <cellStyle name="표준 5 9 5 2" xfId="10924"/>
    <cellStyle name="표준 5 9 5 2 2" xfId="15036"/>
    <cellStyle name="표준 5 9 5 2 2 2" xfId="31632"/>
    <cellStyle name="표준 5 9 5 2 2 3" xfId="39843"/>
    <cellStyle name="표준 5 9 5 2 2 4" xfId="48036"/>
    <cellStyle name="표준 5 9 5 2 3" xfId="19276"/>
    <cellStyle name="표준 5 9 5 2 4" xfId="23438"/>
    <cellStyle name="표준 5 9 5 2 5" xfId="27536"/>
    <cellStyle name="표준 5 9 5 2 6" xfId="35747"/>
    <cellStyle name="표준 5 9 5 2 7" xfId="43940"/>
    <cellStyle name="표준 5 9 5 3" xfId="8876"/>
    <cellStyle name="표준 5 9 5 3 2" xfId="29584"/>
    <cellStyle name="표준 5 9 5 3 3" xfId="37795"/>
    <cellStyle name="표준 5 9 5 3 4" xfId="45988"/>
    <cellStyle name="표준 5 9 5 4" xfId="12988"/>
    <cellStyle name="표준 5 9 5 5" xfId="17228"/>
    <cellStyle name="표준 5 9 5 6" xfId="21390"/>
    <cellStyle name="표준 5 9 5 7" xfId="25488"/>
    <cellStyle name="표준 5 9 5 8" xfId="33699"/>
    <cellStyle name="표준 5 9 5 9" xfId="41892"/>
    <cellStyle name="표준 5 9 6" xfId="4344"/>
    <cellStyle name="표준 5 9 6 2" xfId="9388"/>
    <cellStyle name="표준 5 9 6 2 2" xfId="30096"/>
    <cellStyle name="표준 5 9 6 2 3" xfId="38307"/>
    <cellStyle name="표준 5 9 6 2 4" xfId="46500"/>
    <cellStyle name="표준 5 9 6 3" xfId="13500"/>
    <cellStyle name="표준 5 9 6 4" xfId="17740"/>
    <cellStyle name="표준 5 9 6 5" xfId="21902"/>
    <cellStyle name="표준 5 9 6 6" xfId="26000"/>
    <cellStyle name="표준 5 9 6 7" xfId="34211"/>
    <cellStyle name="표준 5 9 6 8" xfId="42404"/>
    <cellStyle name="표준 5 9 7" xfId="6616"/>
    <cellStyle name="표준 5 9 7 2" xfId="28048"/>
    <cellStyle name="표준 5 9 7 3" xfId="36259"/>
    <cellStyle name="표준 5 9 7 4" xfId="44452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2" xfId="30"/>
    <cellStyle name="표준 6 2 10" xfId="6912"/>
    <cellStyle name="표준 6 2 11" xfId="6936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1"/>
    <cellStyle name="표준 6 2 9" xfId="6864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1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7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504D"/>
  </sheetPr>
  <dimension ref="A1:BD54"/>
  <sheetViews>
    <sheetView zoomScale="85" zoomScaleNormal="85" workbookViewId="0">
      <selection activeCell="A24" sqref="A24:J24"/>
    </sheetView>
  </sheetViews>
  <sheetFormatPr defaultColWidth="7.77734375" defaultRowHeight="14.25"/>
  <cols>
    <col min="1" max="2" width="10.77734375" style="20" customWidth="1"/>
    <col min="3" max="6" width="12.5546875" style="20" customWidth="1"/>
    <col min="7" max="10" width="14" style="20" customWidth="1"/>
    <col min="11" max="12" width="7.77734375" style="20"/>
    <col min="13" max="13" width="19.88671875" style="20" customWidth="1"/>
    <col min="14" max="14" width="11" style="20" bestFit="1" customWidth="1"/>
    <col min="15" max="15" width="9.21875" style="20" bestFit="1" customWidth="1"/>
    <col min="16" max="16" width="23.88671875" style="20" customWidth="1"/>
    <col min="17" max="16384" width="7.77734375" style="20"/>
  </cols>
  <sheetData>
    <row r="1" spans="1:56" ht="24.95" customHeight="1" thickBot="1">
      <c r="A1" s="326" t="s">
        <v>36</v>
      </c>
      <c r="B1" s="326"/>
      <c r="C1" s="326"/>
      <c r="D1" s="326"/>
      <c r="E1" s="326"/>
      <c r="F1" s="326"/>
      <c r="G1" s="326"/>
      <c r="H1" s="326"/>
      <c r="I1" s="326"/>
      <c r="J1" s="32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56" s="209" customFormat="1" ht="24.95" customHeight="1">
      <c r="A2" s="333" t="s">
        <v>4</v>
      </c>
      <c r="B2" s="329" t="s">
        <v>5</v>
      </c>
      <c r="C2" s="331" t="s">
        <v>1468</v>
      </c>
      <c r="D2" s="331"/>
      <c r="E2" s="331"/>
      <c r="F2" s="331"/>
      <c r="G2" s="331" t="s">
        <v>1467</v>
      </c>
      <c r="H2" s="331"/>
      <c r="I2" s="331"/>
      <c r="J2" s="332"/>
      <c r="K2" s="207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</row>
    <row r="3" spans="1:56" s="209" customFormat="1" ht="24.95" customHeight="1">
      <c r="A3" s="334"/>
      <c r="B3" s="330"/>
      <c r="C3" s="210" t="s">
        <v>3</v>
      </c>
      <c r="D3" s="211" t="s">
        <v>2</v>
      </c>
      <c r="E3" s="211" t="s">
        <v>0</v>
      </c>
      <c r="F3" s="211" t="s">
        <v>1</v>
      </c>
      <c r="G3" s="210" t="s">
        <v>3</v>
      </c>
      <c r="H3" s="211" t="s">
        <v>2</v>
      </c>
      <c r="I3" s="211" t="s">
        <v>0</v>
      </c>
      <c r="J3" s="212" t="s">
        <v>1</v>
      </c>
      <c r="K3" s="207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</row>
    <row r="4" spans="1:56" s="209" customFormat="1" ht="27.95" customHeight="1">
      <c r="A4" s="269" t="s">
        <v>34</v>
      </c>
      <c r="B4" s="2">
        <f t="shared" ref="B4:J4" si="0">SUM(B5:B21)</f>
        <v>-111</v>
      </c>
      <c r="C4" s="44">
        <f t="shared" si="0"/>
        <v>973</v>
      </c>
      <c r="D4" s="13">
        <f t="shared" si="0"/>
        <v>437</v>
      </c>
      <c r="E4" s="15">
        <f t="shared" si="0"/>
        <v>414</v>
      </c>
      <c r="F4" s="15">
        <f t="shared" si="0"/>
        <v>122</v>
      </c>
      <c r="G4" s="44">
        <f t="shared" si="0"/>
        <v>1084</v>
      </c>
      <c r="H4" s="13">
        <f t="shared" si="0"/>
        <v>478</v>
      </c>
      <c r="I4" s="13">
        <f t="shared" si="0"/>
        <v>474</v>
      </c>
      <c r="J4" s="50">
        <f t="shared" si="0"/>
        <v>132</v>
      </c>
      <c r="K4" s="213"/>
      <c r="L4" s="214"/>
      <c r="M4" s="308"/>
      <c r="N4" s="308"/>
      <c r="O4" s="308"/>
      <c r="P4" s="214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</row>
    <row r="5" spans="1:56" s="87" customFormat="1" ht="27.95" customHeight="1">
      <c r="A5" s="139" t="s">
        <v>747</v>
      </c>
      <c r="B5" s="94">
        <f>C5-G5</f>
        <v>0</v>
      </c>
      <c r="C5" s="15">
        <f>SUM(D5+E5+F5)</f>
        <v>0</v>
      </c>
      <c r="D5" s="235">
        <v>0</v>
      </c>
      <c r="E5" s="235">
        <v>0</v>
      </c>
      <c r="F5" s="235">
        <v>0</v>
      </c>
      <c r="G5" s="15">
        <f>SUM(H5+I5+J5)</f>
        <v>0</v>
      </c>
      <c r="H5" s="235">
        <v>0</v>
      </c>
      <c r="I5" s="235">
        <v>0</v>
      </c>
      <c r="J5" s="310">
        <v>0</v>
      </c>
      <c r="K5" s="72"/>
      <c r="L5" s="73"/>
      <c r="M5" s="309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</row>
    <row r="6" spans="1:56" ht="27.95" customHeight="1">
      <c r="A6" s="139" t="s">
        <v>101</v>
      </c>
      <c r="B6" s="2">
        <f>C6-G6</f>
        <v>-3</v>
      </c>
      <c r="C6" s="15">
        <f t="shared" ref="C6:C21" si="1">SUM(D6+E6+F6)</f>
        <v>21</v>
      </c>
      <c r="D6" s="236">
        <v>1</v>
      </c>
      <c r="E6" s="237">
        <v>14</v>
      </c>
      <c r="F6" s="237">
        <v>6</v>
      </c>
      <c r="G6" s="15">
        <f t="shared" ref="G6:G21" si="2">SUM(H6+I6+J6)</f>
        <v>24</v>
      </c>
      <c r="H6" s="281">
        <v>1</v>
      </c>
      <c r="I6" s="239">
        <v>17</v>
      </c>
      <c r="J6" s="311">
        <v>6</v>
      </c>
      <c r="K6" s="72"/>
      <c r="L6" s="73"/>
      <c r="M6" s="309"/>
      <c r="N6" s="142"/>
      <c r="O6" s="142"/>
      <c r="P6" s="141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</row>
    <row r="7" spans="1:56" s="17" customFormat="1" ht="27.95" customHeight="1">
      <c r="A7" s="139" t="s">
        <v>445</v>
      </c>
      <c r="B7" s="2">
        <f t="shared" ref="B7:B20" si="3">C7-G7</f>
        <v>-8</v>
      </c>
      <c r="C7" s="15">
        <f t="shared" si="1"/>
        <v>64</v>
      </c>
      <c r="D7" s="325">
        <v>20</v>
      </c>
      <c r="E7" s="325">
        <v>35</v>
      </c>
      <c r="F7" s="325">
        <v>9</v>
      </c>
      <c r="G7" s="15">
        <f t="shared" si="2"/>
        <v>72</v>
      </c>
      <c r="H7" s="235">
        <v>22</v>
      </c>
      <c r="I7" s="235">
        <v>41</v>
      </c>
      <c r="J7" s="310">
        <v>9</v>
      </c>
      <c r="K7" s="48"/>
      <c r="L7" s="46"/>
      <c r="M7" s="46"/>
      <c r="N7" s="46"/>
      <c r="O7" s="46"/>
      <c r="P7" s="14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</row>
    <row r="8" spans="1:56" ht="27.95" customHeight="1">
      <c r="A8" s="139" t="s">
        <v>749</v>
      </c>
      <c r="B8" s="2">
        <f t="shared" si="3"/>
        <v>-10</v>
      </c>
      <c r="C8" s="15">
        <f t="shared" si="1"/>
        <v>52</v>
      </c>
      <c r="D8" s="271">
        <v>0</v>
      </c>
      <c r="E8" s="271">
        <v>52</v>
      </c>
      <c r="F8" s="271">
        <v>0</v>
      </c>
      <c r="G8" s="15">
        <f t="shared" si="2"/>
        <v>62</v>
      </c>
      <c r="H8" s="271">
        <v>0</v>
      </c>
      <c r="I8" s="271">
        <v>62</v>
      </c>
      <c r="J8" s="312">
        <v>0</v>
      </c>
      <c r="K8" s="72"/>
      <c r="L8" s="73"/>
      <c r="M8" s="73"/>
      <c r="N8" s="73"/>
      <c r="O8" s="29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</row>
    <row r="9" spans="1:56" ht="27.95" customHeight="1">
      <c r="A9" s="139" t="s">
        <v>750</v>
      </c>
      <c r="B9" s="2">
        <f t="shared" si="3"/>
        <v>-20</v>
      </c>
      <c r="C9" s="15">
        <f t="shared" si="1"/>
        <v>74</v>
      </c>
      <c r="D9" s="271">
        <v>42</v>
      </c>
      <c r="E9" s="271">
        <v>28</v>
      </c>
      <c r="F9" s="271">
        <v>4</v>
      </c>
      <c r="G9" s="15">
        <f t="shared" si="2"/>
        <v>94</v>
      </c>
      <c r="H9" s="271">
        <v>52</v>
      </c>
      <c r="I9" s="271">
        <v>37</v>
      </c>
      <c r="J9" s="312">
        <v>5</v>
      </c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</row>
    <row r="10" spans="1:56" s="17" customFormat="1" ht="27.95" customHeight="1">
      <c r="A10" s="139" t="s">
        <v>152</v>
      </c>
      <c r="B10" s="2">
        <f t="shared" si="3"/>
        <v>-4</v>
      </c>
      <c r="C10" s="15">
        <f t="shared" si="1"/>
        <v>28</v>
      </c>
      <c r="D10" s="271">
        <v>7</v>
      </c>
      <c r="E10" s="271">
        <v>21</v>
      </c>
      <c r="F10" s="271">
        <v>0</v>
      </c>
      <c r="G10" s="15">
        <f t="shared" si="2"/>
        <v>32</v>
      </c>
      <c r="H10" s="271">
        <v>7</v>
      </c>
      <c r="I10" s="271">
        <v>25</v>
      </c>
      <c r="J10" s="312">
        <v>0</v>
      </c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ht="27.95" customHeight="1">
      <c r="A11" s="139" t="s">
        <v>746</v>
      </c>
      <c r="B11" s="2">
        <f t="shared" ref="B11" si="4">C11-G11</f>
        <v>0</v>
      </c>
      <c r="C11" s="15">
        <f t="shared" si="1"/>
        <v>51</v>
      </c>
      <c r="D11" s="235">
        <v>12</v>
      </c>
      <c r="E11" s="235">
        <v>36</v>
      </c>
      <c r="F11" s="235">
        <v>3</v>
      </c>
      <c r="G11" s="15">
        <f t="shared" si="2"/>
        <v>51</v>
      </c>
      <c r="H11" s="235">
        <v>12</v>
      </c>
      <c r="I11" s="235">
        <v>36</v>
      </c>
      <c r="J11" s="310">
        <v>3</v>
      </c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</row>
    <row r="12" spans="1:56" ht="27.95" customHeight="1">
      <c r="A12" s="139" t="s">
        <v>751</v>
      </c>
      <c r="B12" s="2">
        <f t="shared" si="3"/>
        <v>-7</v>
      </c>
      <c r="C12" s="15">
        <f t="shared" si="1"/>
        <v>24</v>
      </c>
      <c r="D12" s="238">
        <v>4</v>
      </c>
      <c r="E12" s="238">
        <v>20</v>
      </c>
      <c r="F12" s="238">
        <v>0</v>
      </c>
      <c r="G12" s="15">
        <f t="shared" si="2"/>
        <v>31</v>
      </c>
      <c r="H12" s="238">
        <v>4</v>
      </c>
      <c r="I12" s="238">
        <v>27</v>
      </c>
      <c r="J12" s="313">
        <v>0</v>
      </c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</row>
    <row r="13" spans="1:56" s="17" customFormat="1" ht="27.95" customHeight="1">
      <c r="A13" s="139" t="s">
        <v>207</v>
      </c>
      <c r="B13" s="2">
        <f t="shared" si="3"/>
        <v>-8</v>
      </c>
      <c r="C13" s="15">
        <f t="shared" si="1"/>
        <v>97</v>
      </c>
      <c r="D13" s="235">
        <v>16</v>
      </c>
      <c r="E13" s="235">
        <v>78</v>
      </c>
      <c r="F13" s="235">
        <v>3</v>
      </c>
      <c r="G13" s="15">
        <f t="shared" si="2"/>
        <v>105</v>
      </c>
      <c r="H13" s="235">
        <v>16</v>
      </c>
      <c r="I13" s="235">
        <v>85</v>
      </c>
      <c r="J13" s="310">
        <v>4</v>
      </c>
      <c r="K13" s="48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s="87" customFormat="1" ht="27.95" customHeight="1">
      <c r="A14" s="139" t="s">
        <v>252</v>
      </c>
      <c r="B14" s="94">
        <f t="shared" si="3"/>
        <v>-8</v>
      </c>
      <c r="C14" s="15">
        <f t="shared" si="1"/>
        <v>163</v>
      </c>
      <c r="D14" s="237">
        <v>114</v>
      </c>
      <c r="E14" s="237">
        <v>49</v>
      </c>
      <c r="F14" s="237">
        <v>0</v>
      </c>
      <c r="G14" s="15">
        <f t="shared" si="2"/>
        <v>171</v>
      </c>
      <c r="H14" s="237">
        <v>114</v>
      </c>
      <c r="I14" s="237">
        <v>57</v>
      </c>
      <c r="J14" s="314">
        <v>0</v>
      </c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</row>
    <row r="15" spans="1:56" ht="27.95" customHeight="1">
      <c r="A15" s="139" t="s">
        <v>264</v>
      </c>
      <c r="B15" s="94">
        <f t="shared" si="3"/>
        <v>-5</v>
      </c>
      <c r="C15" s="15">
        <f t="shared" si="1"/>
        <v>103</v>
      </c>
      <c r="D15" s="295">
        <v>67</v>
      </c>
      <c r="E15" s="295">
        <v>35</v>
      </c>
      <c r="F15" s="295">
        <v>1</v>
      </c>
      <c r="G15" s="15">
        <f t="shared" si="2"/>
        <v>108</v>
      </c>
      <c r="H15" s="295">
        <v>67</v>
      </c>
      <c r="I15" s="295">
        <v>40</v>
      </c>
      <c r="J15" s="315">
        <v>1</v>
      </c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</row>
    <row r="16" spans="1:56" s="45" customFormat="1" ht="27.95" customHeight="1">
      <c r="A16" s="139" t="s">
        <v>289</v>
      </c>
      <c r="B16" s="94">
        <f t="shared" si="3"/>
        <v>0</v>
      </c>
      <c r="C16" s="15">
        <f t="shared" si="1"/>
        <v>0</v>
      </c>
      <c r="D16" s="236">
        <v>0</v>
      </c>
      <c r="E16" s="236">
        <v>0</v>
      </c>
      <c r="F16" s="236">
        <v>0</v>
      </c>
      <c r="G16" s="15">
        <f t="shared" si="2"/>
        <v>0</v>
      </c>
      <c r="H16" s="236">
        <v>0</v>
      </c>
      <c r="I16" s="236">
        <v>0</v>
      </c>
      <c r="J16" s="316">
        <v>0</v>
      </c>
      <c r="K16" s="4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17" customFormat="1" ht="27.95" customHeight="1">
      <c r="A17" s="139" t="s">
        <v>748</v>
      </c>
      <c r="B17" s="94">
        <f t="shared" si="3"/>
        <v>-27</v>
      </c>
      <c r="C17" s="15">
        <f t="shared" si="1"/>
        <v>110</v>
      </c>
      <c r="D17" s="236">
        <v>15</v>
      </c>
      <c r="E17" s="236">
        <v>1</v>
      </c>
      <c r="F17" s="236">
        <v>94</v>
      </c>
      <c r="G17" s="15">
        <f t="shared" si="2"/>
        <v>137</v>
      </c>
      <c r="H17" s="236">
        <v>34</v>
      </c>
      <c r="I17" s="236">
        <v>1</v>
      </c>
      <c r="J17" s="316">
        <v>102</v>
      </c>
      <c r="K17" s="80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s="74" customFormat="1" ht="27.95" customHeight="1">
      <c r="A18" s="139" t="s">
        <v>783</v>
      </c>
      <c r="B18" s="94">
        <f t="shared" si="3"/>
        <v>0</v>
      </c>
      <c r="C18" s="15">
        <f t="shared" si="1"/>
        <v>1</v>
      </c>
      <c r="D18" s="238">
        <v>0</v>
      </c>
      <c r="E18" s="238">
        <v>0</v>
      </c>
      <c r="F18" s="238">
        <v>1</v>
      </c>
      <c r="G18" s="15">
        <f t="shared" si="2"/>
        <v>1</v>
      </c>
      <c r="H18" s="238">
        <v>0</v>
      </c>
      <c r="I18" s="238">
        <v>0</v>
      </c>
      <c r="J18" s="313">
        <v>1</v>
      </c>
      <c r="K18" s="76"/>
      <c r="L18" s="73"/>
      <c r="M18" s="73"/>
      <c r="N18" s="73"/>
      <c r="O18" s="81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s="17" customFormat="1" ht="27.95" customHeight="1">
      <c r="A19" s="139" t="s">
        <v>434</v>
      </c>
      <c r="B19" s="94">
        <f t="shared" si="3"/>
        <v>0</v>
      </c>
      <c r="C19" s="15">
        <f t="shared" si="1"/>
        <v>7</v>
      </c>
      <c r="D19" s="235">
        <v>2</v>
      </c>
      <c r="E19" s="235">
        <v>4</v>
      </c>
      <c r="F19" s="235">
        <v>1</v>
      </c>
      <c r="G19" s="15">
        <f t="shared" si="2"/>
        <v>7</v>
      </c>
      <c r="H19" s="235">
        <v>2</v>
      </c>
      <c r="I19" s="235">
        <v>4</v>
      </c>
      <c r="J19" s="310">
        <v>1</v>
      </c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ht="27.95" customHeight="1">
      <c r="A20" s="139" t="s">
        <v>752</v>
      </c>
      <c r="B20" s="2">
        <f t="shared" si="3"/>
        <v>-11</v>
      </c>
      <c r="C20" s="15">
        <f t="shared" si="1"/>
        <v>142</v>
      </c>
      <c r="D20" s="319">
        <v>136</v>
      </c>
      <c r="E20" s="319">
        <v>6</v>
      </c>
      <c r="F20" s="319">
        <v>0</v>
      </c>
      <c r="G20" s="15">
        <f t="shared" si="2"/>
        <v>153</v>
      </c>
      <c r="H20" s="235">
        <v>146</v>
      </c>
      <c r="I20" s="235">
        <v>7</v>
      </c>
      <c r="J20" s="310">
        <v>0</v>
      </c>
      <c r="K20" s="49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27.95" customHeight="1" thickBot="1">
      <c r="A21" s="217" t="s">
        <v>389</v>
      </c>
      <c r="B21" s="52">
        <f>C21-G21</f>
        <v>0</v>
      </c>
      <c r="C21" s="318">
        <f t="shared" si="1"/>
        <v>36</v>
      </c>
      <c r="D21" s="272">
        <v>1</v>
      </c>
      <c r="E21" s="272">
        <v>35</v>
      </c>
      <c r="F21" s="272">
        <v>0</v>
      </c>
      <c r="G21" s="318">
        <f t="shared" si="2"/>
        <v>36</v>
      </c>
      <c r="H21" s="272">
        <v>1</v>
      </c>
      <c r="I21" s="272">
        <v>35</v>
      </c>
      <c r="J21" s="317">
        <v>0</v>
      </c>
      <c r="K21" s="49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24.95" customHeight="1">
      <c r="A22" s="101"/>
      <c r="B22" s="102"/>
      <c r="C22" s="103"/>
      <c r="D22" s="103"/>
      <c r="E22" s="103"/>
      <c r="F22" s="103"/>
      <c r="G22" s="103"/>
      <c r="H22" s="103"/>
      <c r="I22" s="103"/>
      <c r="J22" s="103"/>
      <c r="K22" s="49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7.25" customHeight="1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24.95" customHeight="1" thickBot="1">
      <c r="A24" s="326" t="s">
        <v>37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4.95" customHeight="1">
      <c r="A25" s="327" t="s">
        <v>4</v>
      </c>
      <c r="B25" s="329" t="s">
        <v>5</v>
      </c>
      <c r="C25" s="331" t="s">
        <v>1469</v>
      </c>
      <c r="D25" s="331"/>
      <c r="E25" s="331"/>
      <c r="F25" s="331"/>
      <c r="G25" s="331" t="s">
        <v>1470</v>
      </c>
      <c r="H25" s="331"/>
      <c r="I25" s="331"/>
      <c r="J25" s="332"/>
      <c r="K25" s="4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24.95" customHeight="1">
      <c r="A26" s="328"/>
      <c r="B26" s="330"/>
      <c r="C26" s="210" t="s">
        <v>3</v>
      </c>
      <c r="D26" s="211" t="s">
        <v>2</v>
      </c>
      <c r="E26" s="211" t="s">
        <v>6</v>
      </c>
      <c r="F26" s="211" t="s">
        <v>1</v>
      </c>
      <c r="G26" s="210" t="s">
        <v>3</v>
      </c>
      <c r="H26" s="211" t="s">
        <v>2</v>
      </c>
      <c r="I26" s="211" t="s">
        <v>6</v>
      </c>
      <c r="J26" s="212" t="s">
        <v>1</v>
      </c>
      <c r="K26" s="49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s="209" customFormat="1" ht="27.95" customHeight="1">
      <c r="A27" s="269" t="s">
        <v>35</v>
      </c>
      <c r="B27" s="2">
        <f t="shared" ref="B27:J27" si="5">SUM(B28:B44)</f>
        <v>-17</v>
      </c>
      <c r="C27" s="15">
        <f t="shared" si="5"/>
        <v>831</v>
      </c>
      <c r="D27" s="15">
        <f>SUM(D28:D44)</f>
        <v>390</v>
      </c>
      <c r="E27" s="15">
        <f t="shared" si="5"/>
        <v>330</v>
      </c>
      <c r="F27" s="15">
        <f t="shared" si="5"/>
        <v>111</v>
      </c>
      <c r="G27" s="15">
        <f t="shared" si="5"/>
        <v>848</v>
      </c>
      <c r="H27" s="15">
        <f t="shared" si="5"/>
        <v>349</v>
      </c>
      <c r="I27" s="15">
        <f t="shared" si="5"/>
        <v>378</v>
      </c>
      <c r="J27" s="218">
        <f t="shared" si="5"/>
        <v>121</v>
      </c>
      <c r="K27" s="207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1:33" ht="27.95" customHeight="1">
      <c r="A28" s="51" t="s">
        <v>747</v>
      </c>
      <c r="B28" s="138">
        <f>C28-G28</f>
        <v>0</v>
      </c>
      <c r="C28" s="3">
        <f>SUM(D28+E28+F28)</f>
        <v>0</v>
      </c>
      <c r="D28" s="235">
        <v>0</v>
      </c>
      <c r="E28" s="235">
        <v>0</v>
      </c>
      <c r="F28" s="235">
        <v>0</v>
      </c>
      <c r="G28" s="3">
        <f>SUM(H28+I28+J28)</f>
        <v>0</v>
      </c>
      <c r="H28" s="235">
        <v>0</v>
      </c>
      <c r="I28" s="235">
        <v>0</v>
      </c>
      <c r="J28" s="310">
        <v>0</v>
      </c>
      <c r="K28" s="49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ht="27.95" customHeight="1">
      <c r="A29" s="51" t="s">
        <v>753</v>
      </c>
      <c r="B29" s="138">
        <f t="shared" ref="B29:B44" si="6">C29-G29</f>
        <v>0</v>
      </c>
      <c r="C29" s="3">
        <f t="shared" ref="C29:C44" si="7">SUM(D29+E29+F29)</f>
        <v>0</v>
      </c>
      <c r="D29" s="235">
        <v>0</v>
      </c>
      <c r="E29" s="235">
        <v>0</v>
      </c>
      <c r="F29" s="235">
        <v>0</v>
      </c>
      <c r="G29" s="3">
        <f t="shared" ref="G29:G44" si="8">SUM(H29+I29+J29)</f>
        <v>0</v>
      </c>
      <c r="H29" s="235">
        <v>0</v>
      </c>
      <c r="I29" s="235">
        <v>0</v>
      </c>
      <c r="J29" s="310">
        <v>0</v>
      </c>
      <c r="K29" s="49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s="17" customFormat="1" ht="27.95" customHeight="1">
      <c r="A30" s="51" t="s">
        <v>445</v>
      </c>
      <c r="B30" s="138">
        <f t="shared" si="6"/>
        <v>-8</v>
      </c>
      <c r="C30" s="3">
        <f t="shared" si="7"/>
        <v>48</v>
      </c>
      <c r="D30" s="325">
        <v>19</v>
      </c>
      <c r="E30" s="325">
        <v>20</v>
      </c>
      <c r="F30" s="325">
        <v>9</v>
      </c>
      <c r="G30" s="3">
        <f t="shared" si="8"/>
        <v>56</v>
      </c>
      <c r="H30" s="235">
        <v>21</v>
      </c>
      <c r="I30" s="235">
        <v>26</v>
      </c>
      <c r="J30" s="310">
        <v>9</v>
      </c>
      <c r="K30" s="80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27.95" customHeight="1">
      <c r="A31" s="301" t="s">
        <v>749</v>
      </c>
      <c r="B31" s="302">
        <f t="shared" si="6"/>
        <v>-8</v>
      </c>
      <c r="C31" s="303">
        <f t="shared" si="7"/>
        <v>50</v>
      </c>
      <c r="D31" s="271">
        <v>0</v>
      </c>
      <c r="E31" s="271">
        <v>50</v>
      </c>
      <c r="F31" s="271">
        <v>0</v>
      </c>
      <c r="G31" s="3">
        <f t="shared" si="8"/>
        <v>58</v>
      </c>
      <c r="H31" s="271">
        <v>0</v>
      </c>
      <c r="I31" s="271">
        <v>58</v>
      </c>
      <c r="J31" s="312">
        <v>0</v>
      </c>
      <c r="K31" s="49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ht="27.95" customHeight="1">
      <c r="A32" s="301" t="s">
        <v>750</v>
      </c>
      <c r="B32" s="302">
        <f t="shared" si="6"/>
        <v>-20</v>
      </c>
      <c r="C32" s="303">
        <f t="shared" si="7"/>
        <v>49</v>
      </c>
      <c r="D32" s="271">
        <v>30</v>
      </c>
      <c r="E32" s="271">
        <v>18</v>
      </c>
      <c r="F32" s="271">
        <v>1</v>
      </c>
      <c r="G32" s="3">
        <f t="shared" si="8"/>
        <v>69</v>
      </c>
      <c r="H32" s="271">
        <v>40</v>
      </c>
      <c r="I32" s="271">
        <v>27</v>
      </c>
      <c r="J32" s="312">
        <v>2</v>
      </c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17" customFormat="1" ht="27.95" customHeight="1">
      <c r="A33" s="301" t="s">
        <v>152</v>
      </c>
      <c r="B33" s="302">
        <f t="shared" si="6"/>
        <v>-4</v>
      </c>
      <c r="C33" s="303">
        <f t="shared" si="7"/>
        <v>22</v>
      </c>
      <c r="D33" s="235">
        <v>1</v>
      </c>
      <c r="E33" s="235">
        <v>21</v>
      </c>
      <c r="F33" s="235">
        <v>0</v>
      </c>
      <c r="G33" s="3">
        <f t="shared" si="8"/>
        <v>26</v>
      </c>
      <c r="H33" s="235">
        <v>1</v>
      </c>
      <c r="I33" s="235">
        <v>25</v>
      </c>
      <c r="J33" s="310">
        <v>0</v>
      </c>
      <c r="K33" s="80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ht="27.95" customHeight="1">
      <c r="A34" s="301" t="s">
        <v>746</v>
      </c>
      <c r="B34" s="302">
        <f t="shared" si="6"/>
        <v>0</v>
      </c>
      <c r="C34" s="303">
        <f t="shared" si="7"/>
        <v>49</v>
      </c>
      <c r="D34" s="235">
        <v>13</v>
      </c>
      <c r="E34" s="235">
        <v>33</v>
      </c>
      <c r="F34" s="235">
        <v>3</v>
      </c>
      <c r="G34" s="3">
        <f t="shared" si="8"/>
        <v>49</v>
      </c>
      <c r="H34" s="235">
        <v>13</v>
      </c>
      <c r="I34" s="235">
        <v>33</v>
      </c>
      <c r="J34" s="310">
        <v>3</v>
      </c>
      <c r="K34" s="49"/>
      <c r="L34" s="219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ht="27.95" customHeight="1">
      <c r="A35" s="301" t="s">
        <v>751</v>
      </c>
      <c r="B35" s="304">
        <f t="shared" si="6"/>
        <v>-1</v>
      </c>
      <c r="C35" s="303">
        <f t="shared" si="7"/>
        <v>21</v>
      </c>
      <c r="D35" s="235">
        <v>4</v>
      </c>
      <c r="E35" s="235">
        <v>17</v>
      </c>
      <c r="F35" s="235">
        <v>0</v>
      </c>
      <c r="G35" s="3">
        <f t="shared" si="8"/>
        <v>22</v>
      </c>
      <c r="H35" s="238">
        <v>4</v>
      </c>
      <c r="I35" s="238">
        <v>18</v>
      </c>
      <c r="J35" s="313">
        <v>0</v>
      </c>
      <c r="K35" s="49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17" customFormat="1" ht="27.95" customHeight="1">
      <c r="A36" s="301" t="s">
        <v>207</v>
      </c>
      <c r="B36" s="304">
        <f t="shared" si="6"/>
        <v>-8</v>
      </c>
      <c r="C36" s="303">
        <f t="shared" si="7"/>
        <v>97</v>
      </c>
      <c r="D36" s="235">
        <v>16</v>
      </c>
      <c r="E36" s="235">
        <v>78</v>
      </c>
      <c r="F36" s="235">
        <v>3</v>
      </c>
      <c r="G36" s="3">
        <f t="shared" si="8"/>
        <v>105</v>
      </c>
      <c r="H36" s="235">
        <v>16</v>
      </c>
      <c r="I36" s="235">
        <v>85</v>
      </c>
      <c r="J36" s="310">
        <v>4</v>
      </c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s="74" customFormat="1" ht="27.95" customHeight="1">
      <c r="A37" s="301" t="s">
        <v>252</v>
      </c>
      <c r="B37" s="304">
        <f t="shared" si="6"/>
        <v>-8</v>
      </c>
      <c r="C37" s="303">
        <f t="shared" si="7"/>
        <v>134</v>
      </c>
      <c r="D37" s="238">
        <v>104</v>
      </c>
      <c r="E37" s="238">
        <v>30</v>
      </c>
      <c r="F37" s="238">
        <v>0</v>
      </c>
      <c r="G37" s="3">
        <f t="shared" si="8"/>
        <v>142</v>
      </c>
      <c r="H37" s="235">
        <v>104</v>
      </c>
      <c r="I37" s="235">
        <v>38</v>
      </c>
      <c r="J37" s="310">
        <v>0</v>
      </c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27.95" customHeight="1">
      <c r="A38" s="301" t="s">
        <v>264</v>
      </c>
      <c r="B38" s="304">
        <f t="shared" si="6"/>
        <v>-5</v>
      </c>
      <c r="C38" s="303">
        <f t="shared" si="7"/>
        <v>84</v>
      </c>
      <c r="D38" s="238">
        <v>66</v>
      </c>
      <c r="E38" s="238">
        <v>18</v>
      </c>
      <c r="F38" s="238">
        <v>0</v>
      </c>
      <c r="G38" s="3">
        <f t="shared" si="8"/>
        <v>89</v>
      </c>
      <c r="H38" s="235">
        <v>66</v>
      </c>
      <c r="I38" s="235">
        <v>23</v>
      </c>
      <c r="J38" s="310">
        <v>0</v>
      </c>
      <c r="K38" s="49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45" customFormat="1" ht="27.95" customHeight="1">
      <c r="A39" s="301" t="s">
        <v>289</v>
      </c>
      <c r="B39" s="304">
        <f t="shared" si="6"/>
        <v>0</v>
      </c>
      <c r="C39" s="303">
        <f t="shared" si="7"/>
        <v>0</v>
      </c>
      <c r="D39" s="236">
        <v>0</v>
      </c>
      <c r="E39" s="236">
        <v>0</v>
      </c>
      <c r="F39" s="236">
        <v>0</v>
      </c>
      <c r="G39" s="3">
        <f t="shared" si="8"/>
        <v>0</v>
      </c>
      <c r="H39" s="236">
        <v>0</v>
      </c>
      <c r="I39" s="236">
        <v>0</v>
      </c>
      <c r="J39" s="316">
        <v>0</v>
      </c>
      <c r="K39" s="48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s="17" customFormat="1" ht="27.95" customHeight="1">
      <c r="A40" s="301" t="s">
        <v>748</v>
      </c>
      <c r="B40" s="304">
        <f t="shared" si="6"/>
        <v>-27</v>
      </c>
      <c r="C40" s="303">
        <f t="shared" si="7"/>
        <v>110</v>
      </c>
      <c r="D40" s="235">
        <v>15</v>
      </c>
      <c r="E40" s="235">
        <v>1</v>
      </c>
      <c r="F40" s="235">
        <v>94</v>
      </c>
      <c r="G40" s="3">
        <f t="shared" si="8"/>
        <v>137</v>
      </c>
      <c r="H40" s="235">
        <v>34</v>
      </c>
      <c r="I40" s="235">
        <v>1</v>
      </c>
      <c r="J40" s="310">
        <v>102</v>
      </c>
      <c r="K40" s="8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s="74" customFormat="1" ht="27.95" customHeight="1">
      <c r="A41" s="301" t="s">
        <v>433</v>
      </c>
      <c r="B41" s="304">
        <f t="shared" si="6"/>
        <v>0</v>
      </c>
      <c r="C41" s="303">
        <f t="shared" si="7"/>
        <v>1</v>
      </c>
      <c r="D41" s="238">
        <v>0</v>
      </c>
      <c r="E41" s="238">
        <v>0</v>
      </c>
      <c r="F41" s="238">
        <v>1</v>
      </c>
      <c r="G41" s="3">
        <f t="shared" si="8"/>
        <v>1</v>
      </c>
      <c r="H41" s="238">
        <v>0</v>
      </c>
      <c r="I41" s="238">
        <v>0</v>
      </c>
      <c r="J41" s="313">
        <v>1</v>
      </c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s="17" customFormat="1" ht="27.95" customHeight="1">
      <c r="A42" s="301" t="s">
        <v>434</v>
      </c>
      <c r="B42" s="304">
        <f t="shared" si="6"/>
        <v>0</v>
      </c>
      <c r="C42" s="303">
        <f t="shared" si="7"/>
        <v>5</v>
      </c>
      <c r="D42" s="235">
        <v>2</v>
      </c>
      <c r="E42" s="235">
        <v>3</v>
      </c>
      <c r="F42" s="235">
        <v>0</v>
      </c>
      <c r="G42" s="3">
        <f t="shared" si="8"/>
        <v>5</v>
      </c>
      <c r="H42" s="235">
        <v>2</v>
      </c>
      <c r="I42" s="235">
        <v>3</v>
      </c>
      <c r="J42" s="310">
        <v>0</v>
      </c>
      <c r="K42" s="80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7.95" customHeight="1">
      <c r="A43" s="301" t="s">
        <v>752</v>
      </c>
      <c r="B43" s="302">
        <f t="shared" si="6"/>
        <v>72</v>
      </c>
      <c r="C43" s="303">
        <f t="shared" si="7"/>
        <v>125</v>
      </c>
      <c r="D43" s="319">
        <v>119</v>
      </c>
      <c r="E43" s="319">
        <v>6</v>
      </c>
      <c r="F43" s="319">
        <v>0</v>
      </c>
      <c r="G43" s="3">
        <f t="shared" si="8"/>
        <v>53</v>
      </c>
      <c r="H43" s="235">
        <v>47</v>
      </c>
      <c r="I43" s="235">
        <v>6</v>
      </c>
      <c r="J43" s="310">
        <v>0</v>
      </c>
      <c r="K43" s="49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27.95" customHeight="1" thickBot="1">
      <c r="A44" s="305" t="s">
        <v>389</v>
      </c>
      <c r="B44" s="306">
        <f t="shared" si="6"/>
        <v>0</v>
      </c>
      <c r="C44" s="307">
        <f t="shared" si="7"/>
        <v>36</v>
      </c>
      <c r="D44" s="272">
        <v>1</v>
      </c>
      <c r="E44" s="272">
        <v>35</v>
      </c>
      <c r="F44" s="272">
        <v>0</v>
      </c>
      <c r="G44" s="3">
        <f t="shared" si="8"/>
        <v>36</v>
      </c>
      <c r="H44" s="272">
        <v>1</v>
      </c>
      <c r="I44" s="272">
        <v>35</v>
      </c>
      <c r="J44" s="317">
        <v>0</v>
      </c>
      <c r="K44" s="49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1:33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1:33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1:33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1:33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1:33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1:33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</sheetData>
  <mergeCells count="10">
    <mergeCell ref="A1:J1"/>
    <mergeCell ref="A2:A3"/>
    <mergeCell ref="B2:B3"/>
    <mergeCell ref="C2:F2"/>
    <mergeCell ref="G2:J2"/>
    <mergeCell ref="A24:J24"/>
    <mergeCell ref="A25:A26"/>
    <mergeCell ref="B25:B26"/>
    <mergeCell ref="C25:F25"/>
    <mergeCell ref="G25:J25"/>
  </mergeCells>
  <phoneticPr fontId="35" type="noConversion"/>
  <pageMargins left="0.94488188976377963" right="0.27559055118110237" top="0.39370078740157483" bottom="0.31496062992125984" header="0.27559055118110237" footer="0.23622047244094491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X979"/>
  <sheetViews>
    <sheetView tabSelected="1" view="pageBreakPreview" zoomScale="90" zoomScaleNormal="77" zoomScaleSheetLayoutView="90" workbookViewId="0">
      <pane xSplit="9" ySplit="4" topLeftCell="J5" activePane="bottomRight" state="frozen"/>
      <selection pane="topRight" activeCell="J1" sqref="J1"/>
      <selection pane="bottomLeft" activeCell="A15" sqref="A15"/>
      <selection pane="bottomRight" activeCell="C26" sqref="C26:C31"/>
    </sheetView>
  </sheetViews>
  <sheetFormatPr defaultRowHeight="13.5"/>
  <cols>
    <col min="1" max="1" width="8.88671875" style="206"/>
    <col min="2" max="10" width="8.88671875" style="133"/>
    <col min="11" max="11" width="9.77734375" style="133" customWidth="1"/>
    <col min="12" max="12" width="10.44140625" style="133" bestFit="1" customWidth="1"/>
    <col min="13" max="14" width="8.88671875" style="133"/>
    <col min="15" max="15" width="13.44140625" style="133" bestFit="1" customWidth="1"/>
    <col min="16" max="16" width="12" style="133" bestFit="1" customWidth="1"/>
    <col min="17" max="17" width="11.88671875" style="133" bestFit="1" customWidth="1"/>
    <col min="18" max="18" width="8.88671875" style="133" customWidth="1"/>
    <col min="19" max="20" width="8.88671875" style="114"/>
    <col min="21" max="16384" width="8.88671875" style="133"/>
  </cols>
  <sheetData>
    <row r="1" spans="1:20" ht="31.5">
      <c r="A1" s="825" t="s">
        <v>1471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</row>
    <row r="2" spans="1:20" ht="29.25" customHeight="1">
      <c r="A2" s="878" t="s">
        <v>7</v>
      </c>
      <c r="B2" s="879"/>
      <c r="C2" s="880"/>
      <c r="D2" s="632" t="s">
        <v>8</v>
      </c>
      <c r="E2" s="633"/>
      <c r="F2" s="634"/>
      <c r="G2" s="632" t="s">
        <v>9</v>
      </c>
      <c r="H2" s="634"/>
      <c r="I2" s="878" t="s">
        <v>10</v>
      </c>
      <c r="J2" s="880"/>
      <c r="K2" s="169" t="s">
        <v>11</v>
      </c>
      <c r="L2" s="169" t="s">
        <v>12</v>
      </c>
      <c r="M2" s="621" t="s">
        <v>20</v>
      </c>
      <c r="N2" s="622"/>
      <c r="O2" s="875" t="s">
        <v>26</v>
      </c>
      <c r="P2" s="875" t="s">
        <v>27</v>
      </c>
      <c r="Q2" s="875" t="s">
        <v>28</v>
      </c>
      <c r="R2" s="875" t="s">
        <v>13</v>
      </c>
      <c r="S2" s="591" t="s">
        <v>891</v>
      </c>
      <c r="T2" s="593" t="s">
        <v>892</v>
      </c>
    </row>
    <row r="3" spans="1:20" ht="32.25" customHeight="1">
      <c r="A3" s="170" t="s">
        <v>23</v>
      </c>
      <c r="B3" s="170" t="s">
        <v>24</v>
      </c>
      <c r="C3" s="171" t="s">
        <v>25</v>
      </c>
      <c r="D3" s="632"/>
      <c r="E3" s="633"/>
      <c r="F3" s="634"/>
      <c r="G3" s="170" t="s">
        <v>14</v>
      </c>
      <c r="H3" s="170" t="s">
        <v>15</v>
      </c>
      <c r="I3" s="172" t="s">
        <v>16</v>
      </c>
      <c r="J3" s="172" t="s">
        <v>17</v>
      </c>
      <c r="K3" s="173" t="s">
        <v>18</v>
      </c>
      <c r="L3" s="174" t="s">
        <v>19</v>
      </c>
      <c r="M3" s="174" t="s">
        <v>1472</v>
      </c>
      <c r="N3" s="175" t="s">
        <v>1473</v>
      </c>
      <c r="O3" s="876"/>
      <c r="P3" s="876"/>
      <c r="Q3" s="876"/>
      <c r="R3" s="877"/>
      <c r="S3" s="592"/>
      <c r="T3" s="594"/>
    </row>
    <row r="4" spans="1:20" s="4" customFormat="1" ht="21.75" customHeight="1">
      <c r="A4" s="884" t="s">
        <v>704</v>
      </c>
      <c r="B4" s="445" t="s">
        <v>29</v>
      </c>
      <c r="C4" s="62"/>
      <c r="D4" s="645" t="s">
        <v>30</v>
      </c>
      <c r="E4" s="646"/>
      <c r="F4" s="647"/>
      <c r="G4" s="144"/>
      <c r="H4" s="144"/>
      <c r="I4" s="145"/>
      <c r="J4" s="145"/>
      <c r="K4" s="166"/>
      <c r="L4" s="156"/>
      <c r="M4" s="54"/>
      <c r="N4" s="54"/>
      <c r="O4" s="155"/>
      <c r="P4" s="150"/>
      <c r="Q4" s="150"/>
      <c r="R4" s="146"/>
      <c r="S4" s="115"/>
      <c r="T4" s="115"/>
    </row>
    <row r="5" spans="1:20" s="4" customFormat="1" ht="21.75" customHeight="1">
      <c r="A5" s="885"/>
      <c r="B5" s="446"/>
      <c r="C5" s="63"/>
      <c r="D5" s="59"/>
      <c r="E5" s="60"/>
      <c r="F5" s="61"/>
      <c r="G5" s="427" t="s">
        <v>21</v>
      </c>
      <c r="H5" s="427"/>
      <c r="I5" s="427"/>
      <c r="J5" s="427"/>
      <c r="K5" s="427"/>
      <c r="L5" s="5"/>
      <c r="M5" s="55"/>
      <c r="N5" s="55"/>
      <c r="O5" s="155"/>
      <c r="P5" s="150"/>
      <c r="Q5" s="150"/>
      <c r="R5" s="146"/>
      <c r="S5" s="116"/>
      <c r="T5" s="116"/>
    </row>
    <row r="6" spans="1:20" s="4" customFormat="1" ht="21.75" customHeight="1">
      <c r="A6" s="885"/>
      <c r="B6" s="784" t="s">
        <v>22</v>
      </c>
      <c r="C6" s="784"/>
      <c r="D6" s="784"/>
      <c r="E6" s="784"/>
      <c r="F6" s="784"/>
      <c r="G6" s="784"/>
      <c r="H6" s="784"/>
      <c r="I6" s="784"/>
      <c r="J6" s="784"/>
      <c r="K6" s="784"/>
      <c r="L6" s="16"/>
      <c r="M6" s="56"/>
      <c r="N6" s="56"/>
      <c r="O6" s="53"/>
      <c r="P6" s="1"/>
      <c r="Q6" s="25"/>
      <c r="R6" s="25"/>
      <c r="S6" s="117"/>
      <c r="T6" s="117"/>
    </row>
    <row r="7" spans="1:20" s="4" customFormat="1" ht="21.75" customHeight="1">
      <c r="A7" s="885"/>
      <c r="B7" s="445" t="s">
        <v>101</v>
      </c>
      <c r="C7" s="455" t="s">
        <v>100</v>
      </c>
      <c r="D7" s="645" t="s">
        <v>476</v>
      </c>
      <c r="E7" s="646"/>
      <c r="F7" s="647"/>
      <c r="G7" s="415" t="s">
        <v>99</v>
      </c>
      <c r="H7" s="415" t="s">
        <v>712</v>
      </c>
      <c r="I7" s="416" t="s">
        <v>31</v>
      </c>
      <c r="J7" s="416" t="s">
        <v>32</v>
      </c>
      <c r="K7" s="35">
        <v>78.943100000000001</v>
      </c>
      <c r="L7" s="167">
        <v>38</v>
      </c>
      <c r="M7" s="222">
        <v>0</v>
      </c>
      <c r="N7" s="222">
        <v>0</v>
      </c>
      <c r="O7" s="491" t="s">
        <v>979</v>
      </c>
      <c r="P7" s="417" t="s">
        <v>980</v>
      </c>
      <c r="Q7" s="417" t="s">
        <v>1284</v>
      </c>
      <c r="R7" s="421" t="s">
        <v>1327</v>
      </c>
      <c r="S7" s="583"/>
      <c r="T7" s="583" t="s">
        <v>949</v>
      </c>
    </row>
    <row r="8" spans="1:20" ht="21.75" customHeight="1">
      <c r="A8" s="885"/>
      <c r="B8" s="446"/>
      <c r="C8" s="456"/>
      <c r="D8" s="684"/>
      <c r="E8" s="685"/>
      <c r="F8" s="686"/>
      <c r="G8" s="415"/>
      <c r="H8" s="415"/>
      <c r="I8" s="416"/>
      <c r="J8" s="416"/>
      <c r="K8" s="35">
        <v>78.866799999999998</v>
      </c>
      <c r="L8" s="167">
        <v>57</v>
      </c>
      <c r="M8" s="222">
        <v>0</v>
      </c>
      <c r="N8" s="222">
        <v>0</v>
      </c>
      <c r="O8" s="492"/>
      <c r="P8" s="418"/>
      <c r="Q8" s="418"/>
      <c r="R8" s="421"/>
      <c r="S8" s="583"/>
      <c r="T8" s="583"/>
    </row>
    <row r="9" spans="1:20" ht="21.75" customHeight="1">
      <c r="A9" s="885"/>
      <c r="B9" s="446"/>
      <c r="C9" s="456"/>
      <c r="D9" s="684"/>
      <c r="E9" s="685"/>
      <c r="F9" s="686"/>
      <c r="G9" s="415"/>
      <c r="H9" s="415"/>
      <c r="I9" s="416"/>
      <c r="J9" s="416"/>
      <c r="K9" s="35">
        <v>77.106200000000001</v>
      </c>
      <c r="L9" s="167">
        <v>19</v>
      </c>
      <c r="M9" s="222">
        <v>0</v>
      </c>
      <c r="N9" s="222">
        <v>0</v>
      </c>
      <c r="O9" s="492"/>
      <c r="P9" s="418"/>
      <c r="Q9" s="418"/>
      <c r="R9" s="421"/>
      <c r="S9" s="583"/>
      <c r="T9" s="583"/>
    </row>
    <row r="10" spans="1:20" ht="21.75" customHeight="1">
      <c r="A10" s="885"/>
      <c r="B10" s="446"/>
      <c r="C10" s="456"/>
      <c r="D10" s="684"/>
      <c r="E10" s="685"/>
      <c r="F10" s="686"/>
      <c r="G10" s="415"/>
      <c r="H10" s="415"/>
      <c r="I10" s="416"/>
      <c r="J10" s="416"/>
      <c r="K10" s="35">
        <v>75.460099999999997</v>
      </c>
      <c r="L10" s="167">
        <v>18</v>
      </c>
      <c r="M10" s="222">
        <v>0</v>
      </c>
      <c r="N10" s="222">
        <v>0</v>
      </c>
      <c r="O10" s="492"/>
      <c r="P10" s="418"/>
      <c r="Q10" s="418"/>
      <c r="R10" s="421"/>
      <c r="S10" s="583"/>
      <c r="T10" s="583"/>
    </row>
    <row r="11" spans="1:20" ht="21.75" customHeight="1">
      <c r="A11" s="885"/>
      <c r="B11" s="446"/>
      <c r="C11" s="456"/>
      <c r="D11" s="684"/>
      <c r="E11" s="685"/>
      <c r="F11" s="686"/>
      <c r="G11" s="415"/>
      <c r="H11" s="415"/>
      <c r="I11" s="416"/>
      <c r="J11" s="416"/>
      <c r="K11" s="35">
        <v>75.460099999999997</v>
      </c>
      <c r="L11" s="167">
        <v>1</v>
      </c>
      <c r="M11" s="222">
        <v>0</v>
      </c>
      <c r="N11" s="222">
        <v>0</v>
      </c>
      <c r="O11" s="492"/>
      <c r="P11" s="418"/>
      <c r="Q11" s="418"/>
      <c r="R11" s="421"/>
      <c r="S11" s="583"/>
      <c r="T11" s="583"/>
    </row>
    <row r="12" spans="1:20" ht="21.75" customHeight="1">
      <c r="A12" s="885"/>
      <c r="B12" s="446"/>
      <c r="C12" s="456"/>
      <c r="D12" s="684"/>
      <c r="E12" s="685"/>
      <c r="F12" s="686"/>
      <c r="G12" s="415"/>
      <c r="H12" s="415"/>
      <c r="I12" s="416"/>
      <c r="J12" s="416"/>
      <c r="K12" s="35">
        <v>82.028499999999994</v>
      </c>
      <c r="L12" s="167">
        <v>19</v>
      </c>
      <c r="M12" s="222">
        <v>12</v>
      </c>
      <c r="N12" s="222">
        <v>10</v>
      </c>
      <c r="O12" s="492"/>
      <c r="P12" s="418"/>
      <c r="Q12" s="418"/>
      <c r="R12" s="421"/>
      <c r="S12" s="583"/>
      <c r="T12" s="583"/>
    </row>
    <row r="13" spans="1:20" ht="21.75" customHeight="1">
      <c r="A13" s="885"/>
      <c r="B13" s="446"/>
      <c r="C13" s="456"/>
      <c r="D13" s="684"/>
      <c r="E13" s="685"/>
      <c r="F13" s="686"/>
      <c r="G13" s="415"/>
      <c r="H13" s="415"/>
      <c r="I13" s="416"/>
      <c r="J13" s="416"/>
      <c r="K13" s="35">
        <v>79.715599999999995</v>
      </c>
      <c r="L13" s="167">
        <v>19</v>
      </c>
      <c r="M13" s="222">
        <v>0</v>
      </c>
      <c r="N13" s="222">
        <v>0</v>
      </c>
      <c r="O13" s="492"/>
      <c r="P13" s="418"/>
      <c r="Q13" s="418"/>
      <c r="R13" s="421"/>
      <c r="S13" s="583"/>
      <c r="T13" s="583"/>
    </row>
    <row r="14" spans="1:20" ht="21.75" customHeight="1">
      <c r="A14" s="885"/>
      <c r="B14" s="446"/>
      <c r="C14" s="456"/>
      <c r="D14" s="684"/>
      <c r="E14" s="685"/>
      <c r="F14" s="686"/>
      <c r="G14" s="708"/>
      <c r="H14" s="708"/>
      <c r="I14" s="708"/>
      <c r="J14" s="708"/>
      <c r="K14" s="35">
        <v>79.578599999999994</v>
      </c>
      <c r="L14" s="167">
        <v>19</v>
      </c>
      <c r="M14" s="222">
        <v>0</v>
      </c>
      <c r="N14" s="222">
        <v>0</v>
      </c>
      <c r="O14" s="492"/>
      <c r="P14" s="418"/>
      <c r="Q14" s="418"/>
      <c r="R14" s="421"/>
      <c r="S14" s="583"/>
      <c r="T14" s="583"/>
    </row>
    <row r="15" spans="1:20" s="4" customFormat="1" ht="21.75" customHeight="1">
      <c r="A15" s="885"/>
      <c r="B15" s="446"/>
      <c r="C15" s="457"/>
      <c r="D15" s="687"/>
      <c r="E15" s="688"/>
      <c r="F15" s="689"/>
      <c r="G15" s="427" t="s">
        <v>444</v>
      </c>
      <c r="H15" s="427"/>
      <c r="I15" s="427"/>
      <c r="J15" s="427"/>
      <c r="K15" s="427"/>
      <c r="L15" s="5">
        <f>SUM(L7:L14)</f>
        <v>190</v>
      </c>
      <c r="M15" s="5">
        <f>SUM(M7:M14)</f>
        <v>12</v>
      </c>
      <c r="N15" s="5">
        <f>SUM(N7:N14)</f>
        <v>10</v>
      </c>
      <c r="O15" s="493"/>
      <c r="P15" s="419"/>
      <c r="Q15" s="419"/>
      <c r="R15" s="422"/>
      <c r="S15" s="583"/>
      <c r="T15" s="583"/>
    </row>
    <row r="16" spans="1:20" s="4" customFormat="1" ht="21.75" customHeight="1">
      <c r="A16" s="885"/>
      <c r="B16" s="446"/>
      <c r="C16" s="455" t="s">
        <v>108</v>
      </c>
      <c r="D16" s="645" t="s">
        <v>477</v>
      </c>
      <c r="E16" s="646"/>
      <c r="F16" s="647"/>
      <c r="G16" s="498" t="s">
        <v>109</v>
      </c>
      <c r="H16" s="498" t="s">
        <v>110</v>
      </c>
      <c r="I16" s="498" t="s">
        <v>31</v>
      </c>
      <c r="J16" s="498" t="s">
        <v>32</v>
      </c>
      <c r="K16" s="153" t="s">
        <v>42</v>
      </c>
      <c r="L16" s="167">
        <v>216</v>
      </c>
      <c r="M16" s="230">
        <v>1</v>
      </c>
      <c r="N16" s="230">
        <v>1</v>
      </c>
      <c r="O16" s="491" t="s">
        <v>981</v>
      </c>
      <c r="P16" s="417" t="s">
        <v>982</v>
      </c>
      <c r="Q16" s="417" t="s">
        <v>983</v>
      </c>
      <c r="R16" s="420" t="s">
        <v>33</v>
      </c>
      <c r="S16" s="471"/>
      <c r="T16" s="450" t="s">
        <v>67</v>
      </c>
    </row>
    <row r="17" spans="1:20" s="4" customFormat="1" ht="21.75" customHeight="1">
      <c r="A17" s="885"/>
      <c r="B17" s="446"/>
      <c r="C17" s="456"/>
      <c r="D17" s="684"/>
      <c r="E17" s="685"/>
      <c r="F17" s="686"/>
      <c r="G17" s="462"/>
      <c r="H17" s="462"/>
      <c r="I17" s="462"/>
      <c r="J17" s="462"/>
      <c r="K17" s="153" t="s">
        <v>43</v>
      </c>
      <c r="L17" s="167">
        <v>216</v>
      </c>
      <c r="M17" s="230">
        <v>2</v>
      </c>
      <c r="N17" s="230">
        <v>2</v>
      </c>
      <c r="O17" s="492"/>
      <c r="P17" s="418"/>
      <c r="Q17" s="418"/>
      <c r="R17" s="421"/>
      <c r="S17" s="471"/>
      <c r="T17" s="450"/>
    </row>
    <row r="18" spans="1:20" s="4" customFormat="1" ht="21.75" customHeight="1">
      <c r="A18" s="885"/>
      <c r="B18" s="446"/>
      <c r="C18" s="456"/>
      <c r="D18" s="684"/>
      <c r="E18" s="685"/>
      <c r="F18" s="686"/>
      <c r="G18" s="462"/>
      <c r="H18" s="462"/>
      <c r="I18" s="462"/>
      <c r="J18" s="462"/>
      <c r="K18" s="153" t="s">
        <v>111</v>
      </c>
      <c r="L18" s="167">
        <v>162</v>
      </c>
      <c r="M18" s="230">
        <v>1</v>
      </c>
      <c r="N18" s="230">
        <v>1</v>
      </c>
      <c r="O18" s="492"/>
      <c r="P18" s="418"/>
      <c r="Q18" s="418"/>
      <c r="R18" s="421"/>
      <c r="S18" s="471"/>
      <c r="T18" s="450"/>
    </row>
    <row r="19" spans="1:20" s="4" customFormat="1" ht="21.75" customHeight="1">
      <c r="A19" s="885"/>
      <c r="B19" s="446"/>
      <c r="C19" s="456"/>
      <c r="D19" s="684"/>
      <c r="E19" s="685"/>
      <c r="F19" s="686"/>
      <c r="G19" s="462"/>
      <c r="H19" s="462"/>
      <c r="I19" s="462"/>
      <c r="J19" s="462"/>
      <c r="K19" s="153" t="s">
        <v>112</v>
      </c>
      <c r="L19" s="167">
        <v>162</v>
      </c>
      <c r="M19" s="230">
        <v>0</v>
      </c>
      <c r="N19" s="230">
        <v>0</v>
      </c>
      <c r="O19" s="492"/>
      <c r="P19" s="418"/>
      <c r="Q19" s="418"/>
      <c r="R19" s="421"/>
      <c r="S19" s="471"/>
      <c r="T19" s="450"/>
    </row>
    <row r="20" spans="1:20" s="4" customFormat="1" ht="21.75" customHeight="1">
      <c r="A20" s="885"/>
      <c r="B20" s="446"/>
      <c r="C20" s="456"/>
      <c r="D20" s="684"/>
      <c r="E20" s="685"/>
      <c r="F20" s="686"/>
      <c r="G20" s="462"/>
      <c r="H20" s="462"/>
      <c r="I20" s="462"/>
      <c r="J20" s="462"/>
      <c r="K20" s="153" t="s">
        <v>113</v>
      </c>
      <c r="L20" s="167">
        <v>126</v>
      </c>
      <c r="M20" s="230">
        <v>0</v>
      </c>
      <c r="N20" s="230">
        <v>0</v>
      </c>
      <c r="O20" s="492"/>
      <c r="P20" s="418"/>
      <c r="Q20" s="418"/>
      <c r="R20" s="421"/>
      <c r="S20" s="471"/>
      <c r="T20" s="450"/>
    </row>
    <row r="21" spans="1:20" s="4" customFormat="1" ht="21.75" customHeight="1">
      <c r="A21" s="885"/>
      <c r="B21" s="446"/>
      <c r="C21" s="456"/>
      <c r="D21" s="684"/>
      <c r="E21" s="685"/>
      <c r="F21" s="686"/>
      <c r="G21" s="462"/>
      <c r="H21" s="462"/>
      <c r="I21" s="462"/>
      <c r="J21" s="462"/>
      <c r="K21" s="153" t="s">
        <v>114</v>
      </c>
      <c r="L21" s="167">
        <v>126</v>
      </c>
      <c r="M21" s="230">
        <v>0</v>
      </c>
      <c r="N21" s="230">
        <v>0</v>
      </c>
      <c r="O21" s="492"/>
      <c r="P21" s="418"/>
      <c r="Q21" s="418"/>
      <c r="R21" s="421"/>
      <c r="S21" s="471"/>
      <c r="T21" s="450"/>
    </row>
    <row r="22" spans="1:20" s="4" customFormat="1" ht="21.75" customHeight="1">
      <c r="A22" s="885"/>
      <c r="B22" s="446"/>
      <c r="C22" s="456"/>
      <c r="D22" s="684"/>
      <c r="E22" s="685"/>
      <c r="F22" s="686"/>
      <c r="G22" s="462"/>
      <c r="H22" s="462"/>
      <c r="I22" s="462"/>
      <c r="J22" s="462"/>
      <c r="K22" s="153" t="s">
        <v>115</v>
      </c>
      <c r="L22" s="167">
        <v>126</v>
      </c>
      <c r="M22" s="230">
        <v>2</v>
      </c>
      <c r="N22" s="230">
        <v>2</v>
      </c>
      <c r="O22" s="492"/>
      <c r="P22" s="418"/>
      <c r="Q22" s="418"/>
      <c r="R22" s="421"/>
      <c r="S22" s="471"/>
      <c r="T22" s="450"/>
    </row>
    <row r="23" spans="1:20" s="4" customFormat="1" ht="21.75" customHeight="1">
      <c r="A23" s="885"/>
      <c r="B23" s="446"/>
      <c r="C23" s="456"/>
      <c r="D23" s="684"/>
      <c r="E23" s="685"/>
      <c r="F23" s="686"/>
      <c r="G23" s="462"/>
      <c r="H23" s="462"/>
      <c r="I23" s="462"/>
      <c r="J23" s="462"/>
      <c r="K23" s="153" t="s">
        <v>116</v>
      </c>
      <c r="L23" s="167">
        <v>108</v>
      </c>
      <c r="M23" s="230">
        <v>0</v>
      </c>
      <c r="N23" s="230">
        <v>0</v>
      </c>
      <c r="O23" s="492"/>
      <c r="P23" s="418"/>
      <c r="Q23" s="418"/>
      <c r="R23" s="421"/>
      <c r="S23" s="471"/>
      <c r="T23" s="450"/>
    </row>
    <row r="24" spans="1:20" s="4" customFormat="1" ht="21.75" customHeight="1">
      <c r="A24" s="885"/>
      <c r="B24" s="446"/>
      <c r="C24" s="456"/>
      <c r="D24" s="684"/>
      <c r="E24" s="685"/>
      <c r="F24" s="686"/>
      <c r="G24" s="619"/>
      <c r="H24" s="619"/>
      <c r="I24" s="619"/>
      <c r="J24" s="619"/>
      <c r="K24" s="153" t="s">
        <v>117</v>
      </c>
      <c r="L24" s="167">
        <v>126</v>
      </c>
      <c r="M24" s="230">
        <v>3</v>
      </c>
      <c r="N24" s="230">
        <v>3</v>
      </c>
      <c r="O24" s="492"/>
      <c r="P24" s="418"/>
      <c r="Q24" s="418"/>
      <c r="R24" s="421"/>
      <c r="S24" s="471"/>
      <c r="T24" s="450"/>
    </row>
    <row r="25" spans="1:20" s="4" customFormat="1" ht="21.75" customHeight="1">
      <c r="A25" s="885"/>
      <c r="B25" s="446"/>
      <c r="C25" s="457"/>
      <c r="D25" s="687"/>
      <c r="E25" s="688"/>
      <c r="F25" s="689"/>
      <c r="G25" s="635" t="s">
        <v>444</v>
      </c>
      <c r="H25" s="636"/>
      <c r="I25" s="636"/>
      <c r="J25" s="636"/>
      <c r="K25" s="637"/>
      <c r="L25" s="18">
        <f>SUM(L16:L24)</f>
        <v>1368</v>
      </c>
      <c r="M25" s="18">
        <f>SUM(M16:M24)</f>
        <v>9</v>
      </c>
      <c r="N25" s="18">
        <f t="shared" ref="N25" si="0">SUM(N16:N24)</f>
        <v>9</v>
      </c>
      <c r="O25" s="493"/>
      <c r="P25" s="419"/>
      <c r="Q25" s="419"/>
      <c r="R25" s="422"/>
      <c r="S25" s="471"/>
      <c r="T25" s="450"/>
    </row>
    <row r="26" spans="1:20" s="4" customFormat="1" ht="21" customHeight="1">
      <c r="A26" s="885"/>
      <c r="B26" s="446"/>
      <c r="C26" s="455" t="s">
        <v>754</v>
      </c>
      <c r="D26" s="645" t="s">
        <v>755</v>
      </c>
      <c r="E26" s="646"/>
      <c r="F26" s="647"/>
      <c r="G26" s="461" t="s">
        <v>756</v>
      </c>
      <c r="H26" s="461" t="s">
        <v>756</v>
      </c>
      <c r="I26" s="498" t="s">
        <v>757</v>
      </c>
      <c r="J26" s="498" t="s">
        <v>758</v>
      </c>
      <c r="K26" s="65">
        <v>77.98</v>
      </c>
      <c r="L26" s="65">
        <v>14</v>
      </c>
      <c r="M26" s="167">
        <v>0</v>
      </c>
      <c r="N26" s="167">
        <v>0</v>
      </c>
      <c r="O26" s="491" t="s">
        <v>984</v>
      </c>
      <c r="P26" s="417" t="s">
        <v>987</v>
      </c>
      <c r="Q26" s="417" t="s">
        <v>990</v>
      </c>
      <c r="R26" s="420" t="s">
        <v>485</v>
      </c>
      <c r="S26" s="471"/>
      <c r="T26" s="450" t="s">
        <v>67</v>
      </c>
    </row>
    <row r="27" spans="1:20" s="4" customFormat="1" ht="21" customHeight="1">
      <c r="A27" s="885"/>
      <c r="B27" s="446"/>
      <c r="C27" s="456"/>
      <c r="D27" s="684"/>
      <c r="E27" s="685"/>
      <c r="F27" s="686"/>
      <c r="G27" s="786"/>
      <c r="H27" s="786"/>
      <c r="I27" s="462"/>
      <c r="J27" s="462"/>
      <c r="K27" s="65">
        <v>72.11</v>
      </c>
      <c r="L27" s="65">
        <v>14</v>
      </c>
      <c r="M27" s="167">
        <v>0</v>
      </c>
      <c r="N27" s="167">
        <v>0</v>
      </c>
      <c r="O27" s="492"/>
      <c r="P27" s="418"/>
      <c r="Q27" s="418"/>
      <c r="R27" s="421"/>
      <c r="S27" s="471"/>
      <c r="T27" s="450"/>
    </row>
    <row r="28" spans="1:20" s="4" customFormat="1" ht="21" customHeight="1">
      <c r="A28" s="885"/>
      <c r="B28" s="446"/>
      <c r="C28" s="456"/>
      <c r="D28" s="684"/>
      <c r="E28" s="685"/>
      <c r="F28" s="686"/>
      <c r="G28" s="786"/>
      <c r="H28" s="786"/>
      <c r="I28" s="462"/>
      <c r="J28" s="462"/>
      <c r="K28" s="65">
        <v>79.930000000000007</v>
      </c>
      <c r="L28" s="65">
        <v>14</v>
      </c>
      <c r="M28" s="167">
        <v>0</v>
      </c>
      <c r="N28" s="167">
        <v>0</v>
      </c>
      <c r="O28" s="492"/>
      <c r="P28" s="418"/>
      <c r="Q28" s="418"/>
      <c r="R28" s="421"/>
      <c r="S28" s="471"/>
      <c r="T28" s="450"/>
    </row>
    <row r="29" spans="1:20" s="4" customFormat="1" ht="21" customHeight="1">
      <c r="A29" s="885"/>
      <c r="B29" s="446"/>
      <c r="C29" s="456"/>
      <c r="D29" s="684"/>
      <c r="E29" s="685"/>
      <c r="F29" s="686"/>
      <c r="G29" s="786"/>
      <c r="H29" s="786"/>
      <c r="I29" s="462"/>
      <c r="J29" s="462"/>
      <c r="K29" s="65">
        <v>75.59</v>
      </c>
      <c r="L29" s="65">
        <v>14</v>
      </c>
      <c r="M29" s="167">
        <v>0</v>
      </c>
      <c r="N29" s="167">
        <v>0</v>
      </c>
      <c r="O29" s="492"/>
      <c r="P29" s="418"/>
      <c r="Q29" s="418"/>
      <c r="R29" s="421"/>
      <c r="S29" s="471"/>
      <c r="T29" s="450"/>
    </row>
    <row r="30" spans="1:20" s="4" customFormat="1" ht="21" customHeight="1">
      <c r="A30" s="885"/>
      <c r="B30" s="446"/>
      <c r="C30" s="456"/>
      <c r="D30" s="684"/>
      <c r="E30" s="685"/>
      <c r="F30" s="686"/>
      <c r="G30" s="462"/>
      <c r="H30" s="462"/>
      <c r="I30" s="462"/>
      <c r="J30" s="462"/>
      <c r="K30" s="65">
        <v>69.010000000000005</v>
      </c>
      <c r="L30" s="65">
        <v>14</v>
      </c>
      <c r="M30" s="167">
        <v>0</v>
      </c>
      <c r="N30" s="167">
        <v>0</v>
      </c>
      <c r="O30" s="492"/>
      <c r="P30" s="418"/>
      <c r="Q30" s="418"/>
      <c r="R30" s="421"/>
      <c r="S30" s="471"/>
      <c r="T30" s="450"/>
    </row>
    <row r="31" spans="1:20" s="4" customFormat="1" ht="21" customHeight="1">
      <c r="A31" s="885"/>
      <c r="B31" s="446"/>
      <c r="C31" s="457"/>
      <c r="D31" s="687"/>
      <c r="E31" s="688"/>
      <c r="F31" s="689"/>
      <c r="G31" s="638" t="s">
        <v>443</v>
      </c>
      <c r="H31" s="638"/>
      <c r="I31" s="638"/>
      <c r="J31" s="638"/>
      <c r="K31" s="638"/>
      <c r="L31" s="108">
        <f>SUM(L26:L30)</f>
        <v>70</v>
      </c>
      <c r="M31" s="108">
        <f>SUM(M26:M30)</f>
        <v>0</v>
      </c>
      <c r="N31" s="108">
        <f>SUM(N26:N30)</f>
        <v>0</v>
      </c>
      <c r="O31" s="493"/>
      <c r="P31" s="419"/>
      <c r="Q31" s="419"/>
      <c r="R31" s="422"/>
      <c r="S31" s="471"/>
      <c r="T31" s="450"/>
    </row>
    <row r="32" spans="1:20" s="4" customFormat="1" ht="21" customHeight="1">
      <c r="A32" s="885"/>
      <c r="B32" s="446"/>
      <c r="C32" s="455" t="s">
        <v>864</v>
      </c>
      <c r="D32" s="645" t="s">
        <v>863</v>
      </c>
      <c r="E32" s="646"/>
      <c r="F32" s="647"/>
      <c r="G32" s="483" t="s">
        <v>401</v>
      </c>
      <c r="H32" s="483" t="s">
        <v>865</v>
      </c>
      <c r="I32" s="484" t="s">
        <v>31</v>
      </c>
      <c r="J32" s="484" t="s">
        <v>32</v>
      </c>
      <c r="K32" s="14">
        <v>59</v>
      </c>
      <c r="L32" s="167">
        <v>185</v>
      </c>
      <c r="M32" s="276">
        <v>1</v>
      </c>
      <c r="N32" s="276">
        <v>1</v>
      </c>
      <c r="O32" s="417" t="s">
        <v>985</v>
      </c>
      <c r="P32" s="417" t="s">
        <v>988</v>
      </c>
      <c r="Q32" s="417" t="s">
        <v>991</v>
      </c>
      <c r="R32" s="420" t="s">
        <v>33</v>
      </c>
      <c r="S32" s="471"/>
      <c r="T32" s="450" t="s">
        <v>67</v>
      </c>
    </row>
    <row r="33" spans="1:22" s="4" customFormat="1" ht="21" customHeight="1">
      <c r="A33" s="885"/>
      <c r="B33" s="446"/>
      <c r="C33" s="456"/>
      <c r="D33" s="684"/>
      <c r="E33" s="685"/>
      <c r="F33" s="686"/>
      <c r="G33" s="484"/>
      <c r="H33" s="484"/>
      <c r="I33" s="484"/>
      <c r="J33" s="484"/>
      <c r="K33" s="14">
        <v>73</v>
      </c>
      <c r="L33" s="167">
        <v>117</v>
      </c>
      <c r="M33" s="276">
        <v>0</v>
      </c>
      <c r="N33" s="276">
        <v>0</v>
      </c>
      <c r="O33" s="418"/>
      <c r="P33" s="418"/>
      <c r="Q33" s="418"/>
      <c r="R33" s="421"/>
      <c r="S33" s="471"/>
      <c r="T33" s="450"/>
    </row>
    <row r="34" spans="1:22" s="4" customFormat="1" ht="21" customHeight="1">
      <c r="A34" s="885"/>
      <c r="B34" s="446"/>
      <c r="C34" s="456"/>
      <c r="D34" s="684"/>
      <c r="E34" s="685"/>
      <c r="F34" s="686"/>
      <c r="G34" s="484"/>
      <c r="H34" s="484"/>
      <c r="I34" s="484"/>
      <c r="J34" s="484"/>
      <c r="K34" s="14">
        <v>74</v>
      </c>
      <c r="L34" s="167">
        <v>47</v>
      </c>
      <c r="M34" s="276">
        <v>1</v>
      </c>
      <c r="N34" s="276">
        <v>0</v>
      </c>
      <c r="O34" s="418"/>
      <c r="P34" s="418"/>
      <c r="Q34" s="418"/>
      <c r="R34" s="421"/>
      <c r="S34" s="471"/>
      <c r="T34" s="450"/>
    </row>
    <row r="35" spans="1:22" s="4" customFormat="1" ht="21" customHeight="1">
      <c r="A35" s="885"/>
      <c r="B35" s="446"/>
      <c r="C35" s="456"/>
      <c r="D35" s="684"/>
      <c r="E35" s="685"/>
      <c r="F35" s="686"/>
      <c r="G35" s="484"/>
      <c r="H35" s="484"/>
      <c r="I35" s="484"/>
      <c r="J35" s="484"/>
      <c r="K35" s="14" t="s">
        <v>42</v>
      </c>
      <c r="L35" s="167">
        <v>42</v>
      </c>
      <c r="M35" s="276">
        <v>1</v>
      </c>
      <c r="N35" s="276">
        <v>1</v>
      </c>
      <c r="O35" s="418"/>
      <c r="P35" s="418"/>
      <c r="Q35" s="418"/>
      <c r="R35" s="421"/>
      <c r="S35" s="471"/>
      <c r="T35" s="450"/>
    </row>
    <row r="36" spans="1:22" s="4" customFormat="1" ht="21" customHeight="1">
      <c r="A36" s="885"/>
      <c r="B36" s="446"/>
      <c r="C36" s="456"/>
      <c r="D36" s="684"/>
      <c r="E36" s="685"/>
      <c r="F36" s="686"/>
      <c r="G36" s="484"/>
      <c r="H36" s="484"/>
      <c r="I36" s="484"/>
      <c r="J36" s="484"/>
      <c r="K36" s="14" t="s">
        <v>43</v>
      </c>
      <c r="L36" s="167">
        <v>85</v>
      </c>
      <c r="M36" s="276">
        <v>0</v>
      </c>
      <c r="N36" s="276">
        <v>0</v>
      </c>
      <c r="O36" s="418"/>
      <c r="P36" s="418"/>
      <c r="Q36" s="418"/>
      <c r="R36" s="421"/>
      <c r="S36" s="471"/>
      <c r="T36" s="450"/>
    </row>
    <row r="37" spans="1:22" s="4" customFormat="1" ht="21" customHeight="1">
      <c r="A37" s="885"/>
      <c r="B37" s="446"/>
      <c r="C37" s="457"/>
      <c r="D37" s="687"/>
      <c r="E37" s="688"/>
      <c r="F37" s="689"/>
      <c r="G37" s="635" t="s">
        <v>193</v>
      </c>
      <c r="H37" s="636"/>
      <c r="I37" s="636"/>
      <c r="J37" s="636"/>
      <c r="K37" s="637"/>
      <c r="L37" s="18">
        <f>SUM(L32:L36)</f>
        <v>476</v>
      </c>
      <c r="M37" s="18">
        <f>SUM(M32:M36)</f>
        <v>3</v>
      </c>
      <c r="N37" s="18">
        <f>SUM(N32:N36)</f>
        <v>2</v>
      </c>
      <c r="O37" s="419"/>
      <c r="P37" s="419"/>
      <c r="Q37" s="419"/>
      <c r="R37" s="422"/>
      <c r="S37" s="471"/>
      <c r="T37" s="450"/>
    </row>
    <row r="38" spans="1:22" s="4" customFormat="1" ht="21" customHeight="1">
      <c r="A38" s="885"/>
      <c r="B38" s="446"/>
      <c r="C38" s="455" t="s">
        <v>866</v>
      </c>
      <c r="D38" s="645" t="s">
        <v>867</v>
      </c>
      <c r="E38" s="646"/>
      <c r="F38" s="647"/>
      <c r="G38" s="484" t="s">
        <v>868</v>
      </c>
      <c r="H38" s="484" t="s">
        <v>868</v>
      </c>
      <c r="I38" s="484" t="s">
        <v>31</v>
      </c>
      <c r="J38" s="484" t="s">
        <v>32</v>
      </c>
      <c r="K38" s="151">
        <v>49.06</v>
      </c>
      <c r="L38" s="167">
        <v>17</v>
      </c>
      <c r="M38" s="167">
        <v>0</v>
      </c>
      <c r="N38" s="167">
        <v>0</v>
      </c>
      <c r="O38" s="417" t="s">
        <v>986</v>
      </c>
      <c r="P38" s="417" t="s">
        <v>989</v>
      </c>
      <c r="Q38" s="417" t="s">
        <v>989</v>
      </c>
      <c r="R38" s="420" t="s">
        <v>122</v>
      </c>
      <c r="S38" s="471"/>
      <c r="T38" s="450" t="s">
        <v>67</v>
      </c>
    </row>
    <row r="39" spans="1:22" s="4" customFormat="1" ht="21" customHeight="1">
      <c r="A39" s="885"/>
      <c r="B39" s="446"/>
      <c r="C39" s="456"/>
      <c r="D39" s="684"/>
      <c r="E39" s="685"/>
      <c r="F39" s="686"/>
      <c r="G39" s="484"/>
      <c r="H39" s="484"/>
      <c r="I39" s="484"/>
      <c r="J39" s="484"/>
      <c r="K39" s="151">
        <v>75.41</v>
      </c>
      <c r="L39" s="167">
        <v>17</v>
      </c>
      <c r="M39" s="167">
        <v>0</v>
      </c>
      <c r="N39" s="167">
        <v>0</v>
      </c>
      <c r="O39" s="418"/>
      <c r="P39" s="418"/>
      <c r="Q39" s="418"/>
      <c r="R39" s="421"/>
      <c r="S39" s="471"/>
      <c r="T39" s="450"/>
    </row>
    <row r="40" spans="1:22" s="4" customFormat="1" ht="21" customHeight="1">
      <c r="A40" s="885"/>
      <c r="B40" s="446"/>
      <c r="C40" s="456"/>
      <c r="D40" s="684"/>
      <c r="E40" s="685"/>
      <c r="F40" s="686"/>
      <c r="G40" s="484"/>
      <c r="H40" s="484"/>
      <c r="I40" s="484"/>
      <c r="J40" s="484"/>
      <c r="K40" s="151">
        <v>75.31</v>
      </c>
      <c r="L40" s="167">
        <v>17</v>
      </c>
      <c r="M40" s="167">
        <v>0</v>
      </c>
      <c r="N40" s="167">
        <v>0</v>
      </c>
      <c r="O40" s="418"/>
      <c r="P40" s="418"/>
      <c r="Q40" s="418"/>
      <c r="R40" s="421"/>
      <c r="S40" s="471"/>
      <c r="T40" s="450"/>
    </row>
    <row r="41" spans="1:22" s="4" customFormat="1" ht="21" customHeight="1">
      <c r="A41" s="885"/>
      <c r="B41" s="446"/>
      <c r="C41" s="456"/>
      <c r="D41" s="684"/>
      <c r="E41" s="685"/>
      <c r="F41" s="686"/>
      <c r="G41" s="484"/>
      <c r="H41" s="484"/>
      <c r="I41" s="484"/>
      <c r="J41" s="484"/>
      <c r="K41" s="151">
        <v>75.23</v>
      </c>
      <c r="L41" s="167">
        <v>17</v>
      </c>
      <c r="M41" s="167">
        <v>0</v>
      </c>
      <c r="N41" s="167">
        <v>0</v>
      </c>
      <c r="O41" s="418"/>
      <c r="P41" s="418"/>
      <c r="Q41" s="418"/>
      <c r="R41" s="421"/>
      <c r="S41" s="471"/>
      <c r="T41" s="450"/>
    </row>
    <row r="42" spans="1:22" s="4" customFormat="1" ht="21" customHeight="1">
      <c r="A42" s="885"/>
      <c r="B42" s="446"/>
      <c r="C42" s="456"/>
      <c r="D42" s="684"/>
      <c r="E42" s="685"/>
      <c r="F42" s="686"/>
      <c r="G42" s="484"/>
      <c r="H42" s="484"/>
      <c r="I42" s="484"/>
      <c r="J42" s="484"/>
      <c r="K42" s="151">
        <v>78.47</v>
      </c>
      <c r="L42" s="167">
        <v>17</v>
      </c>
      <c r="M42" s="167">
        <v>0</v>
      </c>
      <c r="N42" s="167">
        <v>0</v>
      </c>
      <c r="O42" s="418"/>
      <c r="P42" s="418"/>
      <c r="Q42" s="418"/>
      <c r="R42" s="421"/>
      <c r="S42" s="471"/>
      <c r="T42" s="450"/>
    </row>
    <row r="43" spans="1:22" s="4" customFormat="1" ht="21" customHeight="1">
      <c r="A43" s="885"/>
      <c r="B43" s="447"/>
      <c r="C43" s="457"/>
      <c r="D43" s="687"/>
      <c r="E43" s="688"/>
      <c r="F43" s="689"/>
      <c r="G43" s="635" t="s">
        <v>193</v>
      </c>
      <c r="H43" s="636"/>
      <c r="I43" s="636"/>
      <c r="J43" s="636"/>
      <c r="K43" s="637"/>
      <c r="L43" s="18">
        <f>SUM(L38:L42)</f>
        <v>85</v>
      </c>
      <c r="M43" s="18">
        <f>SUM(M38:M42)</f>
        <v>0</v>
      </c>
      <c r="N43" s="18">
        <f>SUM(N38:N42)</f>
        <v>0</v>
      </c>
      <c r="O43" s="419"/>
      <c r="P43" s="419"/>
      <c r="Q43" s="419"/>
      <c r="R43" s="422"/>
      <c r="S43" s="471"/>
      <c r="T43" s="450"/>
    </row>
    <row r="44" spans="1:22" s="4" customFormat="1" ht="21.75" customHeight="1">
      <c r="A44" s="885"/>
      <c r="B44" s="662"/>
      <c r="C44" s="663"/>
      <c r="D44" s="663"/>
      <c r="E44" s="663"/>
      <c r="F44" s="663"/>
      <c r="G44" s="663"/>
      <c r="H44" s="663"/>
      <c r="I44" s="663"/>
      <c r="J44" s="663"/>
      <c r="K44" s="664"/>
      <c r="L44" s="16">
        <f>L15+L25+L31+L37+L43</f>
        <v>2189</v>
      </c>
      <c r="M44" s="16">
        <f>SUM(M15+M25+M31+M37+M43)</f>
        <v>24</v>
      </c>
      <c r="N44" s="16">
        <f>SUM(N15+N25+N31+N37+N43)</f>
        <v>21</v>
      </c>
      <c r="O44" s="53"/>
      <c r="P44" s="1"/>
      <c r="Q44" s="25"/>
      <c r="R44" s="25"/>
      <c r="S44" s="161"/>
      <c r="T44" s="115"/>
      <c r="U44" s="21"/>
      <c r="V44" s="21"/>
    </row>
    <row r="45" spans="1:22" s="4" customFormat="1" ht="21.75" customHeight="1">
      <c r="A45" s="885"/>
      <c r="B45" s="648" t="s">
        <v>577</v>
      </c>
      <c r="C45" s="610" t="s">
        <v>38</v>
      </c>
      <c r="D45" s="626" t="s">
        <v>683</v>
      </c>
      <c r="E45" s="627"/>
      <c r="F45" s="628"/>
      <c r="G45" s="604" t="s">
        <v>578</v>
      </c>
      <c r="H45" s="604" t="s">
        <v>579</v>
      </c>
      <c r="I45" s="606" t="s">
        <v>540</v>
      </c>
      <c r="J45" s="606" t="s">
        <v>541</v>
      </c>
      <c r="K45" s="177" t="s">
        <v>580</v>
      </c>
      <c r="L45" s="178">
        <v>263</v>
      </c>
      <c r="M45" s="82">
        <v>0</v>
      </c>
      <c r="N45" s="82">
        <v>0</v>
      </c>
      <c r="O45" s="614" t="s">
        <v>924</v>
      </c>
      <c r="P45" s="614" t="s">
        <v>939</v>
      </c>
      <c r="Q45" s="614" t="s">
        <v>940</v>
      </c>
      <c r="R45" s="599" t="s">
        <v>1054</v>
      </c>
      <c r="S45" s="471"/>
      <c r="T45" s="450" t="s">
        <v>67</v>
      </c>
      <c r="U45" s="21"/>
      <c r="V45" s="21"/>
    </row>
    <row r="46" spans="1:22" s="4" customFormat="1" ht="21.75" customHeight="1">
      <c r="A46" s="885"/>
      <c r="B46" s="649"/>
      <c r="C46" s="610"/>
      <c r="D46" s="626"/>
      <c r="E46" s="627"/>
      <c r="F46" s="628"/>
      <c r="G46" s="606"/>
      <c r="H46" s="606"/>
      <c r="I46" s="606"/>
      <c r="J46" s="606"/>
      <c r="K46" s="177" t="s">
        <v>581</v>
      </c>
      <c r="L46" s="178">
        <v>350</v>
      </c>
      <c r="M46" s="234">
        <v>0</v>
      </c>
      <c r="N46" s="234">
        <v>0</v>
      </c>
      <c r="O46" s="615"/>
      <c r="P46" s="615"/>
      <c r="Q46" s="615"/>
      <c r="R46" s="600"/>
      <c r="S46" s="471"/>
      <c r="T46" s="450"/>
      <c r="U46" s="21"/>
      <c r="V46" s="21"/>
    </row>
    <row r="47" spans="1:22" s="4" customFormat="1" ht="21.75" customHeight="1">
      <c r="A47" s="885"/>
      <c r="B47" s="649"/>
      <c r="C47" s="610"/>
      <c r="D47" s="626"/>
      <c r="E47" s="627"/>
      <c r="F47" s="628"/>
      <c r="G47" s="606"/>
      <c r="H47" s="606"/>
      <c r="I47" s="606"/>
      <c r="J47" s="606"/>
      <c r="K47" s="177" t="s">
        <v>582</v>
      </c>
      <c r="L47" s="178">
        <v>43</v>
      </c>
      <c r="M47" s="233">
        <v>0</v>
      </c>
      <c r="N47" s="233">
        <v>0</v>
      </c>
      <c r="O47" s="615"/>
      <c r="P47" s="615"/>
      <c r="Q47" s="615"/>
      <c r="R47" s="600"/>
      <c r="S47" s="471"/>
      <c r="T47" s="450"/>
      <c r="U47" s="21"/>
      <c r="V47" s="21"/>
    </row>
    <row r="48" spans="1:22" s="4" customFormat="1" ht="21.75" customHeight="1">
      <c r="A48" s="885"/>
      <c r="B48" s="649"/>
      <c r="C48" s="610"/>
      <c r="D48" s="626"/>
      <c r="E48" s="627"/>
      <c r="F48" s="628"/>
      <c r="G48" s="620"/>
      <c r="H48" s="620"/>
      <c r="I48" s="620"/>
      <c r="J48" s="620"/>
      <c r="K48" s="177" t="s">
        <v>1170</v>
      </c>
      <c r="L48" s="178">
        <v>132</v>
      </c>
      <c r="M48" s="250">
        <v>0</v>
      </c>
      <c r="N48" s="250">
        <v>0</v>
      </c>
      <c r="O48" s="615"/>
      <c r="P48" s="615"/>
      <c r="Q48" s="615"/>
      <c r="R48" s="600"/>
      <c r="S48" s="471"/>
      <c r="T48" s="450"/>
      <c r="U48" s="21"/>
      <c r="V48" s="21"/>
    </row>
    <row r="49" spans="1:23" s="4" customFormat="1" ht="21.75" customHeight="1">
      <c r="A49" s="885"/>
      <c r="B49" s="649"/>
      <c r="C49" s="785"/>
      <c r="D49" s="629"/>
      <c r="E49" s="630"/>
      <c r="F49" s="631"/>
      <c r="G49" s="602" t="s">
        <v>21</v>
      </c>
      <c r="H49" s="602"/>
      <c r="I49" s="602"/>
      <c r="J49" s="602"/>
      <c r="K49" s="602"/>
      <c r="L49" s="83">
        <f>SUM(L45:L48)</f>
        <v>788</v>
      </c>
      <c r="M49" s="83">
        <f>SUM(M45:M48)</f>
        <v>0</v>
      </c>
      <c r="N49" s="83">
        <f>SUM(N45:N48)</f>
        <v>0</v>
      </c>
      <c r="O49" s="616"/>
      <c r="P49" s="616"/>
      <c r="Q49" s="616"/>
      <c r="R49" s="601"/>
      <c r="S49" s="471"/>
      <c r="T49" s="450"/>
      <c r="U49" s="21"/>
      <c r="V49" s="21"/>
    </row>
    <row r="50" spans="1:23" s="4" customFormat="1" ht="21.75" customHeight="1">
      <c r="A50" s="885"/>
      <c r="B50" s="649"/>
      <c r="C50" s="609" t="s">
        <v>583</v>
      </c>
      <c r="D50" s="623" t="s">
        <v>684</v>
      </c>
      <c r="E50" s="624"/>
      <c r="F50" s="625"/>
      <c r="G50" s="607" t="s">
        <v>584</v>
      </c>
      <c r="H50" s="607" t="s">
        <v>585</v>
      </c>
      <c r="I50" s="609" t="s">
        <v>540</v>
      </c>
      <c r="J50" s="609" t="s">
        <v>541</v>
      </c>
      <c r="K50" s="177" t="s">
        <v>39</v>
      </c>
      <c r="L50" s="84">
        <v>66</v>
      </c>
      <c r="M50" s="273">
        <v>2</v>
      </c>
      <c r="N50" s="273">
        <v>2</v>
      </c>
      <c r="O50" s="651" t="s">
        <v>925</v>
      </c>
      <c r="P50" s="651" t="s">
        <v>938</v>
      </c>
      <c r="Q50" s="651" t="s">
        <v>941</v>
      </c>
      <c r="R50" s="651" t="s">
        <v>49</v>
      </c>
      <c r="S50" s="471"/>
      <c r="T50" s="450" t="s">
        <v>67</v>
      </c>
      <c r="U50" s="21"/>
      <c r="V50" s="21"/>
    </row>
    <row r="51" spans="1:23" s="4" customFormat="1" ht="21.75" customHeight="1">
      <c r="A51" s="885"/>
      <c r="B51" s="649"/>
      <c r="C51" s="610"/>
      <c r="D51" s="626"/>
      <c r="E51" s="627"/>
      <c r="F51" s="628"/>
      <c r="G51" s="608"/>
      <c r="H51" s="608"/>
      <c r="I51" s="610"/>
      <c r="J51" s="610"/>
      <c r="K51" s="177" t="s">
        <v>40</v>
      </c>
      <c r="L51" s="84">
        <v>33</v>
      </c>
      <c r="M51" s="273">
        <v>5</v>
      </c>
      <c r="N51" s="273">
        <v>5</v>
      </c>
      <c r="O51" s="651"/>
      <c r="P51" s="651"/>
      <c r="Q51" s="651"/>
      <c r="R51" s="651"/>
      <c r="S51" s="471"/>
      <c r="T51" s="450"/>
      <c r="U51" s="21"/>
      <c r="V51" s="21"/>
    </row>
    <row r="52" spans="1:23" s="4" customFormat="1" ht="21.75" customHeight="1">
      <c r="A52" s="885"/>
      <c r="B52" s="649"/>
      <c r="C52" s="610"/>
      <c r="D52" s="626"/>
      <c r="E52" s="627"/>
      <c r="F52" s="628"/>
      <c r="G52" s="608"/>
      <c r="H52" s="608"/>
      <c r="I52" s="610"/>
      <c r="J52" s="610"/>
      <c r="K52" s="177" t="s">
        <v>41</v>
      </c>
      <c r="L52" s="84">
        <v>66</v>
      </c>
      <c r="M52" s="273">
        <v>0</v>
      </c>
      <c r="N52" s="273">
        <v>0</v>
      </c>
      <c r="O52" s="651"/>
      <c r="P52" s="651"/>
      <c r="Q52" s="651"/>
      <c r="R52" s="651"/>
      <c r="S52" s="471"/>
      <c r="T52" s="450"/>
      <c r="U52" s="21"/>
      <c r="V52" s="21"/>
    </row>
    <row r="53" spans="1:23" s="4" customFormat="1" ht="21.75" customHeight="1">
      <c r="A53" s="885"/>
      <c r="B53" s="649"/>
      <c r="C53" s="785"/>
      <c r="D53" s="629"/>
      <c r="E53" s="630"/>
      <c r="F53" s="631"/>
      <c r="G53" s="602" t="s">
        <v>543</v>
      </c>
      <c r="H53" s="602"/>
      <c r="I53" s="602"/>
      <c r="J53" s="602"/>
      <c r="K53" s="602"/>
      <c r="L53" s="83">
        <f>SUM(L50:L52)</f>
        <v>165</v>
      </c>
      <c r="M53" s="83">
        <f>SUM(M50:M52)</f>
        <v>7</v>
      </c>
      <c r="N53" s="83">
        <f>SUM(N50:N52)</f>
        <v>7</v>
      </c>
      <c r="O53" s="652"/>
      <c r="P53" s="652"/>
      <c r="Q53" s="652"/>
      <c r="R53" s="652"/>
      <c r="S53" s="471"/>
      <c r="T53" s="450"/>
      <c r="U53" s="21"/>
      <c r="V53" s="83"/>
      <c r="W53" s="83"/>
    </row>
    <row r="54" spans="1:23" s="4" customFormat="1" ht="21.75" customHeight="1">
      <c r="A54" s="885"/>
      <c r="B54" s="649"/>
      <c r="C54" s="607" t="s">
        <v>583</v>
      </c>
      <c r="D54" s="623" t="s">
        <v>685</v>
      </c>
      <c r="E54" s="624"/>
      <c r="F54" s="625"/>
      <c r="G54" s="607" t="s">
        <v>584</v>
      </c>
      <c r="H54" s="607" t="s">
        <v>585</v>
      </c>
      <c r="I54" s="609" t="s">
        <v>540</v>
      </c>
      <c r="J54" s="609" t="s">
        <v>541</v>
      </c>
      <c r="K54" s="179" t="s">
        <v>1171</v>
      </c>
      <c r="L54" s="84">
        <v>66</v>
      </c>
      <c r="M54" s="251">
        <v>0</v>
      </c>
      <c r="N54" s="251">
        <v>0</v>
      </c>
      <c r="O54" s="614" t="s">
        <v>926</v>
      </c>
      <c r="P54" s="614" t="s">
        <v>937</v>
      </c>
      <c r="Q54" s="614" t="s">
        <v>942</v>
      </c>
      <c r="R54" s="599" t="s">
        <v>1164</v>
      </c>
      <c r="S54" s="471"/>
      <c r="T54" s="450" t="s">
        <v>67</v>
      </c>
      <c r="U54" s="21"/>
      <c r="V54" s="21"/>
    </row>
    <row r="55" spans="1:23" s="4" customFormat="1" ht="21.75" customHeight="1">
      <c r="A55" s="885"/>
      <c r="B55" s="649"/>
      <c r="C55" s="608"/>
      <c r="D55" s="626"/>
      <c r="E55" s="627"/>
      <c r="F55" s="628"/>
      <c r="G55" s="608"/>
      <c r="H55" s="608"/>
      <c r="I55" s="610"/>
      <c r="J55" s="610"/>
      <c r="K55" s="179" t="s">
        <v>586</v>
      </c>
      <c r="L55" s="84">
        <v>33</v>
      </c>
      <c r="M55" s="251">
        <v>2</v>
      </c>
      <c r="N55" s="321">
        <v>0</v>
      </c>
      <c r="O55" s="615"/>
      <c r="P55" s="615"/>
      <c r="Q55" s="615"/>
      <c r="R55" s="600"/>
      <c r="S55" s="471"/>
      <c r="T55" s="450"/>
      <c r="U55" s="21"/>
      <c r="V55" s="21"/>
    </row>
    <row r="56" spans="1:23" s="4" customFormat="1" ht="21.75" customHeight="1">
      <c r="A56" s="885"/>
      <c r="B56" s="649"/>
      <c r="C56" s="608"/>
      <c r="D56" s="626"/>
      <c r="E56" s="627"/>
      <c r="F56" s="628"/>
      <c r="G56" s="608"/>
      <c r="H56" s="608"/>
      <c r="I56" s="610"/>
      <c r="J56" s="610"/>
      <c r="K56" s="179" t="s">
        <v>1172</v>
      </c>
      <c r="L56" s="84">
        <v>99</v>
      </c>
      <c r="M56" s="251">
        <v>5</v>
      </c>
      <c r="N56" s="321">
        <v>2</v>
      </c>
      <c r="O56" s="615"/>
      <c r="P56" s="615"/>
      <c r="Q56" s="615"/>
      <c r="R56" s="600"/>
      <c r="S56" s="471"/>
      <c r="T56" s="450"/>
      <c r="U56" s="21"/>
      <c r="V56" s="21"/>
    </row>
    <row r="57" spans="1:23" s="4" customFormat="1" ht="21.75" customHeight="1">
      <c r="A57" s="885"/>
      <c r="B57" s="649"/>
      <c r="C57" s="608"/>
      <c r="D57" s="626"/>
      <c r="E57" s="627"/>
      <c r="F57" s="628"/>
      <c r="G57" s="608"/>
      <c r="H57" s="608"/>
      <c r="I57" s="610"/>
      <c r="J57" s="610"/>
      <c r="K57" s="179" t="s">
        <v>587</v>
      </c>
      <c r="L57" s="84">
        <v>33</v>
      </c>
      <c r="M57" s="251">
        <v>1</v>
      </c>
      <c r="N57" s="321">
        <v>0</v>
      </c>
      <c r="O57" s="615"/>
      <c r="P57" s="615"/>
      <c r="Q57" s="615"/>
      <c r="R57" s="600"/>
      <c r="S57" s="471"/>
      <c r="T57" s="450"/>
      <c r="U57" s="21"/>
      <c r="V57" s="21"/>
    </row>
    <row r="58" spans="1:23" s="4" customFormat="1" ht="21.75" customHeight="1">
      <c r="A58" s="885"/>
      <c r="B58" s="649"/>
      <c r="C58" s="620"/>
      <c r="D58" s="629"/>
      <c r="E58" s="630"/>
      <c r="F58" s="631"/>
      <c r="G58" s="602" t="s">
        <v>543</v>
      </c>
      <c r="H58" s="602"/>
      <c r="I58" s="602"/>
      <c r="J58" s="602"/>
      <c r="K58" s="602"/>
      <c r="L58" s="83">
        <f>SUM(L54:L57)</f>
        <v>231</v>
      </c>
      <c r="M58" s="83">
        <f>SUM(M54:M57)</f>
        <v>8</v>
      </c>
      <c r="N58" s="83">
        <f>SUM(N54:N57)</f>
        <v>2</v>
      </c>
      <c r="O58" s="616"/>
      <c r="P58" s="616"/>
      <c r="Q58" s="616"/>
      <c r="R58" s="601"/>
      <c r="S58" s="471"/>
      <c r="T58" s="450"/>
      <c r="U58" s="21"/>
      <c r="V58" s="83"/>
      <c r="W58" s="83"/>
    </row>
    <row r="59" spans="1:23" s="4" customFormat="1" ht="21.75" customHeight="1">
      <c r="A59" s="885"/>
      <c r="B59" s="649"/>
      <c r="C59" s="639" t="s">
        <v>588</v>
      </c>
      <c r="D59" s="623" t="s">
        <v>687</v>
      </c>
      <c r="E59" s="640"/>
      <c r="F59" s="641"/>
      <c r="G59" s="669" t="s">
        <v>589</v>
      </c>
      <c r="H59" s="669" t="s">
        <v>590</v>
      </c>
      <c r="I59" s="672" t="s">
        <v>591</v>
      </c>
      <c r="J59" s="672" t="s">
        <v>592</v>
      </c>
      <c r="K59" s="85" t="s">
        <v>593</v>
      </c>
      <c r="L59" s="86">
        <v>13</v>
      </c>
      <c r="M59" s="252">
        <v>3</v>
      </c>
      <c r="N59" s="252">
        <v>3</v>
      </c>
      <c r="O59" s="614" t="s">
        <v>927</v>
      </c>
      <c r="P59" s="614" t="s">
        <v>936</v>
      </c>
      <c r="Q59" s="614" t="s">
        <v>943</v>
      </c>
      <c r="R59" s="599" t="s">
        <v>594</v>
      </c>
      <c r="S59" s="471"/>
      <c r="T59" s="450" t="s">
        <v>67</v>
      </c>
      <c r="U59" s="21"/>
      <c r="V59" s="21"/>
    </row>
    <row r="60" spans="1:23" s="4" customFormat="1" ht="21.75" customHeight="1">
      <c r="A60" s="885"/>
      <c r="B60" s="649"/>
      <c r="C60" s="606"/>
      <c r="D60" s="642"/>
      <c r="E60" s="643"/>
      <c r="F60" s="644"/>
      <c r="G60" s="670"/>
      <c r="H60" s="670"/>
      <c r="I60" s="673"/>
      <c r="J60" s="673"/>
      <c r="K60" s="85" t="s">
        <v>595</v>
      </c>
      <c r="L60" s="86">
        <v>13</v>
      </c>
      <c r="M60" s="252">
        <v>8</v>
      </c>
      <c r="N60" s="252">
        <v>8</v>
      </c>
      <c r="O60" s="615"/>
      <c r="P60" s="615"/>
      <c r="Q60" s="615"/>
      <c r="R60" s="600"/>
      <c r="S60" s="471"/>
      <c r="T60" s="450"/>
      <c r="U60" s="21"/>
      <c r="V60" s="21"/>
    </row>
    <row r="61" spans="1:23" s="4" customFormat="1" ht="21.75" customHeight="1">
      <c r="A61" s="885"/>
      <c r="B61" s="649"/>
      <c r="C61" s="606"/>
      <c r="D61" s="642"/>
      <c r="E61" s="643"/>
      <c r="F61" s="644"/>
      <c r="G61" s="671"/>
      <c r="H61" s="671"/>
      <c r="I61" s="674"/>
      <c r="J61" s="674"/>
      <c r="K61" s="85" t="s">
        <v>596</v>
      </c>
      <c r="L61" s="86">
        <v>13</v>
      </c>
      <c r="M61" s="252">
        <v>9</v>
      </c>
      <c r="N61" s="252">
        <v>9</v>
      </c>
      <c r="O61" s="615"/>
      <c r="P61" s="615"/>
      <c r="Q61" s="615"/>
      <c r="R61" s="600"/>
      <c r="S61" s="471"/>
      <c r="T61" s="450"/>
      <c r="U61" s="21"/>
      <c r="V61" s="21"/>
    </row>
    <row r="62" spans="1:23" s="4" customFormat="1" ht="21.75" customHeight="1">
      <c r="A62" s="885"/>
      <c r="B62" s="649"/>
      <c r="C62" s="620"/>
      <c r="D62" s="642"/>
      <c r="E62" s="643"/>
      <c r="F62" s="644"/>
      <c r="G62" s="602" t="s">
        <v>543</v>
      </c>
      <c r="H62" s="602"/>
      <c r="I62" s="602"/>
      <c r="J62" s="602"/>
      <c r="K62" s="602"/>
      <c r="L62" s="83">
        <f>SUM(L59:L61)</f>
        <v>39</v>
      </c>
      <c r="M62" s="83">
        <f>SUM(M59:M61)</f>
        <v>20</v>
      </c>
      <c r="N62" s="83">
        <f>SUM(N59:N61)</f>
        <v>20</v>
      </c>
      <c r="O62" s="616"/>
      <c r="P62" s="616"/>
      <c r="Q62" s="616"/>
      <c r="R62" s="601"/>
      <c r="S62" s="471"/>
      <c r="T62" s="450"/>
      <c r="U62" s="21"/>
      <c r="V62" s="21"/>
    </row>
    <row r="63" spans="1:23" s="4" customFormat="1" ht="21.75" customHeight="1">
      <c r="A63" s="885"/>
      <c r="B63" s="649"/>
      <c r="C63" s="639" t="s">
        <v>597</v>
      </c>
      <c r="D63" s="623" t="s">
        <v>686</v>
      </c>
      <c r="E63" s="640"/>
      <c r="F63" s="641"/>
      <c r="G63" s="669" t="s">
        <v>598</v>
      </c>
      <c r="H63" s="669" t="s">
        <v>599</v>
      </c>
      <c r="I63" s="672" t="s">
        <v>600</v>
      </c>
      <c r="J63" s="672" t="s">
        <v>601</v>
      </c>
      <c r="K63" s="85" t="s">
        <v>602</v>
      </c>
      <c r="L63" s="86">
        <v>98</v>
      </c>
      <c r="M63" s="82">
        <v>0</v>
      </c>
      <c r="N63" s="82">
        <v>0</v>
      </c>
      <c r="O63" s="614" t="s">
        <v>928</v>
      </c>
      <c r="P63" s="614" t="s">
        <v>935</v>
      </c>
      <c r="Q63" s="614" t="s">
        <v>944</v>
      </c>
      <c r="R63" s="599" t="s">
        <v>472</v>
      </c>
      <c r="S63" s="471"/>
      <c r="T63" s="450" t="s">
        <v>67</v>
      </c>
      <c r="U63" s="21"/>
      <c r="V63" s="21"/>
    </row>
    <row r="64" spans="1:23" s="4" customFormat="1" ht="21.75" customHeight="1">
      <c r="A64" s="885"/>
      <c r="B64" s="649"/>
      <c r="C64" s="606"/>
      <c r="D64" s="642"/>
      <c r="E64" s="643"/>
      <c r="F64" s="644"/>
      <c r="G64" s="670"/>
      <c r="H64" s="670"/>
      <c r="I64" s="673"/>
      <c r="J64" s="673"/>
      <c r="K64" s="179" t="s">
        <v>603</v>
      </c>
      <c r="L64" s="86">
        <v>226</v>
      </c>
      <c r="M64" s="180">
        <v>0</v>
      </c>
      <c r="N64" s="180">
        <v>0</v>
      </c>
      <c r="O64" s="615"/>
      <c r="P64" s="615"/>
      <c r="Q64" s="615"/>
      <c r="R64" s="600"/>
      <c r="S64" s="471"/>
      <c r="T64" s="450"/>
      <c r="U64" s="21"/>
      <c r="V64" s="21"/>
    </row>
    <row r="65" spans="1:22" s="4" customFormat="1" ht="21.75" customHeight="1">
      <c r="A65" s="885"/>
      <c r="B65" s="649"/>
      <c r="C65" s="606"/>
      <c r="D65" s="642"/>
      <c r="E65" s="643"/>
      <c r="F65" s="644"/>
      <c r="G65" s="670"/>
      <c r="H65" s="670"/>
      <c r="I65" s="673"/>
      <c r="J65" s="673"/>
      <c r="K65" s="179" t="s">
        <v>604</v>
      </c>
      <c r="L65" s="86">
        <v>34</v>
      </c>
      <c r="M65" s="180">
        <v>0</v>
      </c>
      <c r="N65" s="180">
        <v>0</v>
      </c>
      <c r="O65" s="615"/>
      <c r="P65" s="615"/>
      <c r="Q65" s="615"/>
      <c r="R65" s="600"/>
      <c r="S65" s="471"/>
      <c r="T65" s="450"/>
      <c r="U65" s="21"/>
      <c r="V65" s="21"/>
    </row>
    <row r="66" spans="1:22" s="4" customFormat="1" ht="21.75" customHeight="1">
      <c r="A66" s="885"/>
      <c r="B66" s="649"/>
      <c r="C66" s="606"/>
      <c r="D66" s="642"/>
      <c r="E66" s="643"/>
      <c r="F66" s="644"/>
      <c r="G66" s="670"/>
      <c r="H66" s="670"/>
      <c r="I66" s="673"/>
      <c r="J66" s="673"/>
      <c r="K66" s="85" t="s">
        <v>605</v>
      </c>
      <c r="L66" s="86">
        <v>34</v>
      </c>
      <c r="M66" s="181">
        <v>0</v>
      </c>
      <c r="N66" s="181">
        <v>0</v>
      </c>
      <c r="O66" s="615"/>
      <c r="P66" s="615"/>
      <c r="Q66" s="615"/>
      <c r="R66" s="600"/>
      <c r="S66" s="471"/>
      <c r="T66" s="450"/>
      <c r="U66" s="21"/>
      <c r="V66" s="21"/>
    </row>
    <row r="67" spans="1:22" s="4" customFormat="1" ht="21.75" customHeight="1">
      <c r="A67" s="885"/>
      <c r="B67" s="649"/>
      <c r="C67" s="606"/>
      <c r="D67" s="642"/>
      <c r="E67" s="643"/>
      <c r="F67" s="644"/>
      <c r="G67" s="671"/>
      <c r="H67" s="671"/>
      <c r="I67" s="674"/>
      <c r="J67" s="674"/>
      <c r="K67" s="85" t="s">
        <v>606</v>
      </c>
      <c r="L67" s="86">
        <v>121</v>
      </c>
      <c r="M67" s="181">
        <v>2</v>
      </c>
      <c r="N67" s="181">
        <v>2</v>
      </c>
      <c r="O67" s="615"/>
      <c r="P67" s="615"/>
      <c r="Q67" s="615"/>
      <c r="R67" s="600"/>
      <c r="S67" s="471"/>
      <c r="T67" s="450"/>
      <c r="U67" s="21"/>
      <c r="V67" s="21"/>
    </row>
    <row r="68" spans="1:22" s="4" customFormat="1" ht="21.75" customHeight="1">
      <c r="A68" s="885"/>
      <c r="B68" s="649"/>
      <c r="C68" s="620"/>
      <c r="D68" s="642"/>
      <c r="E68" s="643"/>
      <c r="F68" s="644"/>
      <c r="G68" s="602" t="s">
        <v>21</v>
      </c>
      <c r="H68" s="602"/>
      <c r="I68" s="602"/>
      <c r="J68" s="602"/>
      <c r="K68" s="602"/>
      <c r="L68" s="83">
        <f>SUM(L63:L67)</f>
        <v>513</v>
      </c>
      <c r="M68" s="83">
        <f>SUM(M63:M67)</f>
        <v>2</v>
      </c>
      <c r="N68" s="83">
        <f>SUM(N63:N67)</f>
        <v>2</v>
      </c>
      <c r="O68" s="616"/>
      <c r="P68" s="616"/>
      <c r="Q68" s="616"/>
      <c r="R68" s="601"/>
      <c r="S68" s="471"/>
      <c r="T68" s="450"/>
      <c r="U68" s="21"/>
      <c r="V68" s="21"/>
    </row>
    <row r="69" spans="1:22" s="4" customFormat="1" ht="21.75" customHeight="1">
      <c r="A69" s="885"/>
      <c r="B69" s="649"/>
      <c r="C69" s="639" t="s">
        <v>723</v>
      </c>
      <c r="D69" s="623" t="s">
        <v>724</v>
      </c>
      <c r="E69" s="624"/>
      <c r="F69" s="625"/>
      <c r="G69" s="604" t="s">
        <v>725</v>
      </c>
      <c r="H69" s="604" t="s">
        <v>726</v>
      </c>
      <c r="I69" s="609" t="s">
        <v>31</v>
      </c>
      <c r="J69" s="609" t="s">
        <v>32</v>
      </c>
      <c r="K69" s="177" t="s">
        <v>727</v>
      </c>
      <c r="L69" s="178">
        <v>16</v>
      </c>
      <c r="M69" s="322">
        <v>2</v>
      </c>
      <c r="N69" s="280">
        <v>2</v>
      </c>
      <c r="O69" s="651" t="s">
        <v>929</v>
      </c>
      <c r="P69" s="614" t="s">
        <v>934</v>
      </c>
      <c r="Q69" s="614" t="s">
        <v>945</v>
      </c>
      <c r="R69" s="599" t="s">
        <v>49</v>
      </c>
      <c r="S69" s="471"/>
      <c r="T69" s="450" t="s">
        <v>67</v>
      </c>
      <c r="U69" s="21"/>
      <c r="V69" s="21"/>
    </row>
    <row r="70" spans="1:22" s="4" customFormat="1" ht="21.75" customHeight="1">
      <c r="A70" s="885"/>
      <c r="B70" s="649"/>
      <c r="C70" s="606"/>
      <c r="D70" s="626"/>
      <c r="E70" s="627"/>
      <c r="F70" s="628"/>
      <c r="G70" s="605"/>
      <c r="H70" s="605"/>
      <c r="I70" s="610"/>
      <c r="J70" s="610"/>
      <c r="K70" s="177" t="s">
        <v>728</v>
      </c>
      <c r="L70" s="178">
        <v>17</v>
      </c>
      <c r="M70" s="322">
        <v>8</v>
      </c>
      <c r="N70" s="323">
        <v>7</v>
      </c>
      <c r="O70" s="651"/>
      <c r="P70" s="615"/>
      <c r="Q70" s="615"/>
      <c r="R70" s="600"/>
      <c r="S70" s="471"/>
      <c r="T70" s="450"/>
      <c r="U70" s="21"/>
      <c r="V70" s="21"/>
    </row>
    <row r="71" spans="1:22" s="4" customFormat="1" ht="21.75" customHeight="1">
      <c r="A71" s="885"/>
      <c r="B71" s="649"/>
      <c r="C71" s="606"/>
      <c r="D71" s="626"/>
      <c r="E71" s="627"/>
      <c r="F71" s="628"/>
      <c r="G71" s="605"/>
      <c r="H71" s="605"/>
      <c r="I71" s="610"/>
      <c r="J71" s="610"/>
      <c r="K71" s="177" t="s">
        <v>729</v>
      </c>
      <c r="L71" s="178">
        <v>17</v>
      </c>
      <c r="M71" s="322">
        <v>3</v>
      </c>
      <c r="N71" s="280">
        <v>3</v>
      </c>
      <c r="O71" s="651"/>
      <c r="P71" s="615"/>
      <c r="Q71" s="615"/>
      <c r="R71" s="600"/>
      <c r="S71" s="471"/>
      <c r="T71" s="450"/>
      <c r="U71" s="21"/>
      <c r="V71" s="21"/>
    </row>
    <row r="72" spans="1:22" s="4" customFormat="1" ht="21.75" customHeight="1">
      <c r="A72" s="885"/>
      <c r="B72" s="649"/>
      <c r="C72" s="606"/>
      <c r="D72" s="626"/>
      <c r="E72" s="627"/>
      <c r="F72" s="628"/>
      <c r="G72" s="605"/>
      <c r="H72" s="605"/>
      <c r="I72" s="610"/>
      <c r="J72" s="610"/>
      <c r="K72" s="177" t="s">
        <v>730</v>
      </c>
      <c r="L72" s="178">
        <v>17</v>
      </c>
      <c r="M72" s="322">
        <v>2</v>
      </c>
      <c r="N72" s="280">
        <v>2</v>
      </c>
      <c r="O72" s="651"/>
      <c r="P72" s="615"/>
      <c r="Q72" s="615"/>
      <c r="R72" s="600"/>
      <c r="S72" s="471"/>
      <c r="T72" s="450"/>
      <c r="U72" s="21"/>
      <c r="V72" s="21"/>
    </row>
    <row r="73" spans="1:22" s="4" customFormat="1" ht="21.75" customHeight="1">
      <c r="A73" s="885"/>
      <c r="B73" s="649"/>
      <c r="C73" s="606"/>
      <c r="D73" s="626"/>
      <c r="E73" s="627"/>
      <c r="F73" s="628"/>
      <c r="G73" s="606"/>
      <c r="H73" s="606"/>
      <c r="I73" s="610"/>
      <c r="J73" s="610"/>
      <c r="K73" s="177" t="s">
        <v>731</v>
      </c>
      <c r="L73" s="178">
        <v>17</v>
      </c>
      <c r="M73" s="322">
        <v>1</v>
      </c>
      <c r="N73" s="280">
        <v>1</v>
      </c>
      <c r="O73" s="651"/>
      <c r="P73" s="615"/>
      <c r="Q73" s="615"/>
      <c r="R73" s="600"/>
      <c r="S73" s="471"/>
      <c r="T73" s="450"/>
      <c r="U73" s="21"/>
      <c r="V73" s="21"/>
    </row>
    <row r="74" spans="1:22" s="4" customFormat="1" ht="21.75" customHeight="1">
      <c r="A74" s="885"/>
      <c r="B74" s="649"/>
      <c r="C74" s="606"/>
      <c r="D74" s="626"/>
      <c r="E74" s="627"/>
      <c r="F74" s="628"/>
      <c r="G74" s="606"/>
      <c r="H74" s="606"/>
      <c r="I74" s="610"/>
      <c r="J74" s="610"/>
      <c r="K74" s="177" t="s">
        <v>732</v>
      </c>
      <c r="L74" s="178">
        <v>17</v>
      </c>
      <c r="M74" s="322">
        <v>5</v>
      </c>
      <c r="N74" s="323">
        <v>4</v>
      </c>
      <c r="O74" s="651"/>
      <c r="P74" s="615"/>
      <c r="Q74" s="615"/>
      <c r="R74" s="600"/>
      <c r="S74" s="471"/>
      <c r="T74" s="450"/>
      <c r="U74" s="21"/>
      <c r="V74" s="21"/>
    </row>
    <row r="75" spans="1:22" s="4" customFormat="1" ht="21.75" customHeight="1">
      <c r="A75" s="885"/>
      <c r="B75" s="649"/>
      <c r="C75" s="620"/>
      <c r="D75" s="629"/>
      <c r="E75" s="630"/>
      <c r="F75" s="631"/>
      <c r="G75" s="602" t="s">
        <v>21</v>
      </c>
      <c r="H75" s="602"/>
      <c r="I75" s="602"/>
      <c r="J75" s="602"/>
      <c r="K75" s="602"/>
      <c r="L75" s="83">
        <f>SUM(L69:L74)</f>
        <v>101</v>
      </c>
      <c r="M75" s="83">
        <f>SUM(M69:M74)</f>
        <v>21</v>
      </c>
      <c r="N75" s="83">
        <f>SUM(N69:N74)</f>
        <v>19</v>
      </c>
      <c r="O75" s="652"/>
      <c r="P75" s="616"/>
      <c r="Q75" s="616"/>
      <c r="R75" s="601"/>
      <c r="S75" s="471"/>
      <c r="T75" s="450"/>
      <c r="U75" s="21"/>
      <c r="V75" s="21"/>
    </row>
    <row r="76" spans="1:22" s="4" customFormat="1" ht="21.75" customHeight="1">
      <c r="A76" s="885"/>
      <c r="B76" s="649"/>
      <c r="C76" s="639" t="s">
        <v>583</v>
      </c>
      <c r="D76" s="623" t="s">
        <v>733</v>
      </c>
      <c r="E76" s="624"/>
      <c r="F76" s="625"/>
      <c r="G76" s="604" t="s">
        <v>326</v>
      </c>
      <c r="H76" s="604" t="s">
        <v>734</v>
      </c>
      <c r="I76" s="609" t="s">
        <v>31</v>
      </c>
      <c r="J76" s="609" t="s">
        <v>32</v>
      </c>
      <c r="K76" s="177" t="s">
        <v>1094</v>
      </c>
      <c r="L76" s="178">
        <v>7</v>
      </c>
      <c r="M76" s="270">
        <v>2</v>
      </c>
      <c r="N76" s="270">
        <v>2</v>
      </c>
      <c r="O76" s="651" t="s">
        <v>930</v>
      </c>
      <c r="P76" s="614" t="s">
        <v>933</v>
      </c>
      <c r="Q76" s="614" t="s">
        <v>946</v>
      </c>
      <c r="R76" s="599" t="s">
        <v>33</v>
      </c>
      <c r="S76" s="471"/>
      <c r="T76" s="583" t="s">
        <v>949</v>
      </c>
      <c r="U76" s="21"/>
      <c r="V76" s="21"/>
    </row>
    <row r="77" spans="1:22" s="4" customFormat="1" ht="21.75" customHeight="1">
      <c r="A77" s="885"/>
      <c r="B77" s="649"/>
      <c r="C77" s="606"/>
      <c r="D77" s="626"/>
      <c r="E77" s="627"/>
      <c r="F77" s="628"/>
      <c r="G77" s="605"/>
      <c r="H77" s="605"/>
      <c r="I77" s="610"/>
      <c r="J77" s="610"/>
      <c r="K77" s="179" t="s">
        <v>1095</v>
      </c>
      <c r="L77" s="178">
        <v>7</v>
      </c>
      <c r="M77" s="270">
        <v>0</v>
      </c>
      <c r="N77" s="270">
        <v>0</v>
      </c>
      <c r="O77" s="651"/>
      <c r="P77" s="615"/>
      <c r="Q77" s="615"/>
      <c r="R77" s="600"/>
      <c r="S77" s="471"/>
      <c r="T77" s="583"/>
      <c r="U77" s="21"/>
      <c r="V77" s="21"/>
    </row>
    <row r="78" spans="1:22" s="4" customFormat="1" ht="21.75" customHeight="1">
      <c r="A78" s="885"/>
      <c r="B78" s="649"/>
      <c r="C78" s="606"/>
      <c r="D78" s="626"/>
      <c r="E78" s="627"/>
      <c r="F78" s="628"/>
      <c r="G78" s="605"/>
      <c r="H78" s="605"/>
      <c r="I78" s="610"/>
      <c r="J78" s="610"/>
      <c r="K78" s="179" t="s">
        <v>1096</v>
      </c>
      <c r="L78" s="178">
        <v>7</v>
      </c>
      <c r="M78" s="270">
        <v>6</v>
      </c>
      <c r="N78" s="270">
        <v>6</v>
      </c>
      <c r="O78" s="651"/>
      <c r="P78" s="615"/>
      <c r="Q78" s="615"/>
      <c r="R78" s="600"/>
      <c r="S78" s="471"/>
      <c r="T78" s="583"/>
      <c r="U78" s="21"/>
      <c r="V78" s="21"/>
    </row>
    <row r="79" spans="1:22" s="4" customFormat="1" ht="21.75" customHeight="1">
      <c r="A79" s="885"/>
      <c r="B79" s="649"/>
      <c r="C79" s="606"/>
      <c r="D79" s="626"/>
      <c r="E79" s="627"/>
      <c r="F79" s="628"/>
      <c r="G79" s="605"/>
      <c r="H79" s="605"/>
      <c r="I79" s="610"/>
      <c r="J79" s="610"/>
      <c r="K79" s="179" t="s">
        <v>1097</v>
      </c>
      <c r="L79" s="617">
        <v>14</v>
      </c>
      <c r="M79" s="270">
        <v>0</v>
      </c>
      <c r="N79" s="270">
        <v>0</v>
      </c>
      <c r="O79" s="651"/>
      <c r="P79" s="615"/>
      <c r="Q79" s="615"/>
      <c r="R79" s="600"/>
      <c r="S79" s="471"/>
      <c r="T79" s="583"/>
      <c r="U79" s="21"/>
      <c r="V79" s="21"/>
    </row>
    <row r="80" spans="1:22" s="4" customFormat="1" ht="21.75" customHeight="1">
      <c r="A80" s="885"/>
      <c r="B80" s="649"/>
      <c r="C80" s="606"/>
      <c r="D80" s="626"/>
      <c r="E80" s="627"/>
      <c r="F80" s="628"/>
      <c r="G80" s="605"/>
      <c r="H80" s="605"/>
      <c r="I80" s="610"/>
      <c r="J80" s="610"/>
      <c r="K80" s="179" t="s">
        <v>1098</v>
      </c>
      <c r="L80" s="618"/>
      <c r="M80" s="270">
        <v>0</v>
      </c>
      <c r="N80" s="270">
        <v>0</v>
      </c>
      <c r="O80" s="651"/>
      <c r="P80" s="615"/>
      <c r="Q80" s="615"/>
      <c r="R80" s="600"/>
      <c r="S80" s="471"/>
      <c r="T80" s="583"/>
      <c r="U80" s="21"/>
      <c r="V80" s="21"/>
    </row>
    <row r="81" spans="1:22" s="4" customFormat="1" ht="21.75" customHeight="1">
      <c r="A81" s="885"/>
      <c r="B81" s="649"/>
      <c r="C81" s="606"/>
      <c r="D81" s="626"/>
      <c r="E81" s="627"/>
      <c r="F81" s="628"/>
      <c r="G81" s="605"/>
      <c r="H81" s="605"/>
      <c r="I81" s="610"/>
      <c r="J81" s="610"/>
      <c r="K81" s="179" t="s">
        <v>1099</v>
      </c>
      <c r="L81" s="178">
        <v>7</v>
      </c>
      <c r="M81" s="270">
        <v>0</v>
      </c>
      <c r="N81" s="270">
        <v>0</v>
      </c>
      <c r="O81" s="651"/>
      <c r="P81" s="615"/>
      <c r="Q81" s="615"/>
      <c r="R81" s="600"/>
      <c r="S81" s="471"/>
      <c r="T81" s="583"/>
      <c r="U81" s="21"/>
      <c r="V81" s="21"/>
    </row>
    <row r="82" spans="1:22" s="4" customFormat="1" ht="21.75" customHeight="1">
      <c r="A82" s="885"/>
      <c r="B82" s="649"/>
      <c r="C82" s="606"/>
      <c r="D82" s="626"/>
      <c r="E82" s="627"/>
      <c r="F82" s="628"/>
      <c r="G82" s="606"/>
      <c r="H82" s="606"/>
      <c r="I82" s="610"/>
      <c r="J82" s="610"/>
      <c r="K82" s="177" t="s">
        <v>1100</v>
      </c>
      <c r="L82" s="178">
        <v>7</v>
      </c>
      <c r="M82" s="270">
        <v>0</v>
      </c>
      <c r="N82" s="270">
        <v>0</v>
      </c>
      <c r="O82" s="651"/>
      <c r="P82" s="615"/>
      <c r="Q82" s="615"/>
      <c r="R82" s="600"/>
      <c r="S82" s="471"/>
      <c r="T82" s="583"/>
      <c r="U82" s="21"/>
      <c r="V82" s="21"/>
    </row>
    <row r="83" spans="1:22" s="4" customFormat="1" ht="21.75" customHeight="1">
      <c r="A83" s="885"/>
      <c r="B83" s="649"/>
      <c r="C83" s="606"/>
      <c r="D83" s="626"/>
      <c r="E83" s="627"/>
      <c r="F83" s="628"/>
      <c r="G83" s="606"/>
      <c r="H83" s="606"/>
      <c r="I83" s="610"/>
      <c r="J83" s="610"/>
      <c r="K83" s="177" t="s">
        <v>1101</v>
      </c>
      <c r="L83" s="178">
        <v>7</v>
      </c>
      <c r="M83" s="270">
        <v>5</v>
      </c>
      <c r="N83" s="270">
        <v>5</v>
      </c>
      <c r="O83" s="651"/>
      <c r="P83" s="615"/>
      <c r="Q83" s="615"/>
      <c r="R83" s="600"/>
      <c r="S83" s="471"/>
      <c r="T83" s="583"/>
      <c r="U83" s="21"/>
      <c r="V83" s="21"/>
    </row>
    <row r="84" spans="1:22" s="4" customFormat="1" ht="21.75" customHeight="1">
      <c r="A84" s="885"/>
      <c r="B84" s="649"/>
      <c r="C84" s="606"/>
      <c r="D84" s="626"/>
      <c r="E84" s="627"/>
      <c r="F84" s="628"/>
      <c r="G84" s="606"/>
      <c r="H84" s="606"/>
      <c r="I84" s="610"/>
      <c r="J84" s="610"/>
      <c r="K84" s="177" t="s">
        <v>1102</v>
      </c>
      <c r="L84" s="178">
        <v>7</v>
      </c>
      <c r="M84" s="270">
        <v>0</v>
      </c>
      <c r="N84" s="270">
        <v>0</v>
      </c>
      <c r="O84" s="651"/>
      <c r="P84" s="615"/>
      <c r="Q84" s="615"/>
      <c r="R84" s="600"/>
      <c r="S84" s="471"/>
      <c r="T84" s="583"/>
      <c r="U84" s="21"/>
      <c r="V84" s="21"/>
    </row>
    <row r="85" spans="1:22" s="4" customFormat="1" ht="21.75" customHeight="1">
      <c r="A85" s="885"/>
      <c r="B85" s="649"/>
      <c r="C85" s="620"/>
      <c r="D85" s="629"/>
      <c r="E85" s="630"/>
      <c r="F85" s="631"/>
      <c r="G85" s="602" t="s">
        <v>21</v>
      </c>
      <c r="H85" s="602"/>
      <c r="I85" s="602"/>
      <c r="J85" s="602"/>
      <c r="K85" s="602"/>
      <c r="L85" s="83">
        <f>SUM(L76:L84)</f>
        <v>63</v>
      </c>
      <c r="M85" s="83">
        <f>SUM(M76:M84)</f>
        <v>13</v>
      </c>
      <c r="N85" s="83">
        <f>SUM(N76:N84)</f>
        <v>13</v>
      </c>
      <c r="O85" s="652"/>
      <c r="P85" s="616"/>
      <c r="Q85" s="616"/>
      <c r="R85" s="601"/>
      <c r="S85" s="471"/>
      <c r="T85" s="583"/>
      <c r="U85" s="21"/>
      <c r="V85" s="21"/>
    </row>
    <row r="86" spans="1:22" s="4" customFormat="1" ht="21.75" customHeight="1">
      <c r="A86" s="885"/>
      <c r="B86" s="649"/>
      <c r="C86" s="607" t="s">
        <v>869</v>
      </c>
      <c r="D86" s="623" t="s">
        <v>870</v>
      </c>
      <c r="E86" s="624"/>
      <c r="F86" s="625"/>
      <c r="G86" s="607" t="s">
        <v>857</v>
      </c>
      <c r="H86" s="607" t="s">
        <v>1169</v>
      </c>
      <c r="I86" s="609" t="s">
        <v>859</v>
      </c>
      <c r="J86" s="609" t="s">
        <v>860</v>
      </c>
      <c r="K86" s="182" t="s">
        <v>871</v>
      </c>
      <c r="L86" s="105">
        <v>17</v>
      </c>
      <c r="M86" s="270">
        <v>0</v>
      </c>
      <c r="N86" s="270">
        <v>0</v>
      </c>
      <c r="O86" s="614" t="s">
        <v>931</v>
      </c>
      <c r="P86" s="614" t="s">
        <v>932</v>
      </c>
      <c r="Q86" s="614" t="s">
        <v>921</v>
      </c>
      <c r="R86" s="599" t="s">
        <v>861</v>
      </c>
      <c r="S86" s="471"/>
      <c r="T86" s="450" t="s">
        <v>67</v>
      </c>
      <c r="U86" s="21"/>
      <c r="V86" s="21"/>
    </row>
    <row r="87" spans="1:22" s="4" customFormat="1" ht="21.75" customHeight="1">
      <c r="A87" s="885"/>
      <c r="B87" s="649"/>
      <c r="C87" s="608"/>
      <c r="D87" s="626"/>
      <c r="E87" s="627"/>
      <c r="F87" s="628"/>
      <c r="G87" s="608"/>
      <c r="H87" s="608"/>
      <c r="I87" s="610"/>
      <c r="J87" s="610"/>
      <c r="K87" s="182" t="s">
        <v>872</v>
      </c>
      <c r="L87" s="105">
        <v>17</v>
      </c>
      <c r="M87" s="270">
        <v>0</v>
      </c>
      <c r="N87" s="270">
        <v>0</v>
      </c>
      <c r="O87" s="615"/>
      <c r="P87" s="615"/>
      <c r="Q87" s="615"/>
      <c r="R87" s="600"/>
      <c r="S87" s="471"/>
      <c r="T87" s="450"/>
      <c r="U87" s="21"/>
      <c r="V87" s="21"/>
    </row>
    <row r="88" spans="1:22" s="4" customFormat="1" ht="21.75" customHeight="1">
      <c r="A88" s="885"/>
      <c r="B88" s="649"/>
      <c r="C88" s="608"/>
      <c r="D88" s="626"/>
      <c r="E88" s="627"/>
      <c r="F88" s="628"/>
      <c r="G88" s="608"/>
      <c r="H88" s="608"/>
      <c r="I88" s="610"/>
      <c r="J88" s="610"/>
      <c r="K88" s="182" t="s">
        <v>873</v>
      </c>
      <c r="L88" s="105">
        <v>11</v>
      </c>
      <c r="M88" s="270">
        <v>0</v>
      </c>
      <c r="N88" s="270">
        <v>0</v>
      </c>
      <c r="O88" s="615"/>
      <c r="P88" s="615"/>
      <c r="Q88" s="615"/>
      <c r="R88" s="600"/>
      <c r="S88" s="471"/>
      <c r="T88" s="450"/>
      <c r="U88" s="21"/>
      <c r="V88" s="21"/>
    </row>
    <row r="89" spans="1:22" s="4" customFormat="1" ht="21.75" customHeight="1">
      <c r="A89" s="885"/>
      <c r="B89" s="649"/>
      <c r="C89" s="608"/>
      <c r="D89" s="626"/>
      <c r="E89" s="627"/>
      <c r="F89" s="628"/>
      <c r="G89" s="608"/>
      <c r="H89" s="608"/>
      <c r="I89" s="610"/>
      <c r="J89" s="610"/>
      <c r="K89" s="182" t="s">
        <v>874</v>
      </c>
      <c r="L89" s="105">
        <v>17</v>
      </c>
      <c r="M89" s="270">
        <v>0</v>
      </c>
      <c r="N89" s="270">
        <v>0</v>
      </c>
      <c r="O89" s="615"/>
      <c r="P89" s="615"/>
      <c r="Q89" s="615"/>
      <c r="R89" s="600"/>
      <c r="S89" s="471"/>
      <c r="T89" s="450"/>
      <c r="U89" s="21"/>
      <c r="V89" s="21"/>
    </row>
    <row r="90" spans="1:22" s="4" customFormat="1" ht="21.75" customHeight="1">
      <c r="A90" s="885"/>
      <c r="B90" s="649"/>
      <c r="C90" s="608"/>
      <c r="D90" s="626"/>
      <c r="E90" s="627"/>
      <c r="F90" s="628"/>
      <c r="G90" s="608"/>
      <c r="H90" s="608"/>
      <c r="I90" s="610"/>
      <c r="J90" s="610"/>
      <c r="K90" s="183" t="s">
        <v>875</v>
      </c>
      <c r="L90" s="107">
        <v>51</v>
      </c>
      <c r="M90" s="299">
        <v>1</v>
      </c>
      <c r="N90" s="299">
        <v>1</v>
      </c>
      <c r="O90" s="615"/>
      <c r="P90" s="615"/>
      <c r="Q90" s="615"/>
      <c r="R90" s="600"/>
      <c r="S90" s="471"/>
      <c r="T90" s="450"/>
      <c r="U90" s="21"/>
      <c r="V90" s="21"/>
    </row>
    <row r="91" spans="1:22" s="4" customFormat="1" ht="21.75" customHeight="1">
      <c r="A91" s="885"/>
      <c r="B91" s="650"/>
      <c r="C91" s="620"/>
      <c r="D91" s="629"/>
      <c r="E91" s="630"/>
      <c r="F91" s="631"/>
      <c r="G91" s="602" t="s">
        <v>862</v>
      </c>
      <c r="H91" s="602"/>
      <c r="I91" s="602"/>
      <c r="J91" s="602"/>
      <c r="K91" s="603"/>
      <c r="L91" s="106">
        <f>SUM(L86:L90)</f>
        <v>113</v>
      </c>
      <c r="M91" s="83">
        <f>SUM(M86:M90)</f>
        <v>1</v>
      </c>
      <c r="N91" s="83">
        <f>SUM(N86:N90)</f>
        <v>1</v>
      </c>
      <c r="O91" s="616"/>
      <c r="P91" s="616"/>
      <c r="Q91" s="616"/>
      <c r="R91" s="601"/>
      <c r="S91" s="471"/>
      <c r="T91" s="450"/>
      <c r="U91" s="21"/>
      <c r="V91" s="21"/>
    </row>
    <row r="92" spans="1:22" s="4" customFormat="1" ht="21.75" customHeight="1">
      <c r="A92" s="885"/>
      <c r="B92" s="662" t="s">
        <v>124</v>
      </c>
      <c r="C92" s="663"/>
      <c r="D92" s="663"/>
      <c r="E92" s="663"/>
      <c r="F92" s="663"/>
      <c r="G92" s="663"/>
      <c r="H92" s="663"/>
      <c r="I92" s="663"/>
      <c r="J92" s="663"/>
      <c r="K92" s="664"/>
      <c r="L92" s="16">
        <f>L49+L53+L58+L62+L68+L75+L85+L91</f>
        <v>2013</v>
      </c>
      <c r="M92" s="16">
        <f>M49+M53+M58+M62+M68+M75+M85+M91</f>
        <v>72</v>
      </c>
      <c r="N92" s="16">
        <f>N49+N53+N58+N62+N68+N75+N85+N91</f>
        <v>64</v>
      </c>
      <c r="O92" s="53"/>
      <c r="P92" s="1"/>
      <c r="Q92" s="25"/>
      <c r="R92" s="25"/>
      <c r="S92" s="161"/>
      <c r="T92" s="115"/>
      <c r="U92" s="21"/>
      <c r="V92" s="21"/>
    </row>
    <row r="93" spans="1:22" s="4" customFormat="1" ht="21.75" customHeight="1">
      <c r="A93" s="885"/>
      <c r="B93" s="445" t="s">
        <v>125</v>
      </c>
      <c r="C93" s="741" t="s">
        <v>455</v>
      </c>
      <c r="D93" s="787" t="s">
        <v>845</v>
      </c>
      <c r="E93" s="788"/>
      <c r="F93" s="789"/>
      <c r="G93" s="415" t="s">
        <v>456</v>
      </c>
      <c r="H93" s="415" t="s">
        <v>457</v>
      </c>
      <c r="I93" s="416" t="s">
        <v>458</v>
      </c>
      <c r="J93" s="416" t="s">
        <v>459</v>
      </c>
      <c r="K93" s="166">
        <v>49.957799999999999</v>
      </c>
      <c r="L93" s="156">
        <v>16</v>
      </c>
      <c r="M93" s="167">
        <v>0</v>
      </c>
      <c r="N93" s="167">
        <v>0</v>
      </c>
      <c r="O93" s="491" t="s">
        <v>460</v>
      </c>
      <c r="P93" s="417" t="s">
        <v>461</v>
      </c>
      <c r="Q93" s="417" t="s">
        <v>462</v>
      </c>
      <c r="R93" s="420" t="s">
        <v>463</v>
      </c>
      <c r="S93" s="471"/>
      <c r="T93" s="450" t="s">
        <v>949</v>
      </c>
      <c r="V93" s="21"/>
    </row>
    <row r="94" spans="1:22" s="4" customFormat="1" ht="21.75" customHeight="1">
      <c r="A94" s="885"/>
      <c r="B94" s="446"/>
      <c r="C94" s="741"/>
      <c r="D94" s="787"/>
      <c r="E94" s="788"/>
      <c r="F94" s="789"/>
      <c r="G94" s="415"/>
      <c r="H94" s="415"/>
      <c r="I94" s="416"/>
      <c r="J94" s="416"/>
      <c r="K94" s="166">
        <v>49.957799999999999</v>
      </c>
      <c r="L94" s="156">
        <v>12</v>
      </c>
      <c r="M94" s="167">
        <v>0</v>
      </c>
      <c r="N94" s="167">
        <v>0</v>
      </c>
      <c r="O94" s="492"/>
      <c r="P94" s="418"/>
      <c r="Q94" s="418"/>
      <c r="R94" s="421"/>
      <c r="S94" s="471"/>
      <c r="T94" s="450"/>
      <c r="V94" s="21"/>
    </row>
    <row r="95" spans="1:22" s="4" customFormat="1" ht="21.75" customHeight="1">
      <c r="A95" s="885"/>
      <c r="B95" s="446"/>
      <c r="C95" s="741"/>
      <c r="D95" s="787"/>
      <c r="E95" s="788"/>
      <c r="F95" s="789"/>
      <c r="G95" s="415"/>
      <c r="H95" s="415"/>
      <c r="I95" s="416"/>
      <c r="J95" s="416"/>
      <c r="K95" s="166">
        <v>59.977400000000003</v>
      </c>
      <c r="L95" s="156">
        <v>94</v>
      </c>
      <c r="M95" s="167">
        <v>0</v>
      </c>
      <c r="N95" s="167">
        <v>0</v>
      </c>
      <c r="O95" s="492"/>
      <c r="P95" s="418"/>
      <c r="Q95" s="418"/>
      <c r="R95" s="421"/>
      <c r="S95" s="471"/>
      <c r="T95" s="450"/>
      <c r="V95" s="21"/>
    </row>
    <row r="96" spans="1:22" s="4" customFormat="1" ht="21.75" customHeight="1">
      <c r="A96" s="885"/>
      <c r="B96" s="446"/>
      <c r="C96" s="741"/>
      <c r="D96" s="787"/>
      <c r="E96" s="788"/>
      <c r="F96" s="789"/>
      <c r="G96" s="415"/>
      <c r="H96" s="415"/>
      <c r="I96" s="416"/>
      <c r="J96" s="416"/>
      <c r="K96" s="166">
        <v>72.907600000000002</v>
      </c>
      <c r="L96" s="156">
        <v>9</v>
      </c>
      <c r="M96" s="167">
        <v>0</v>
      </c>
      <c r="N96" s="167">
        <v>0</v>
      </c>
      <c r="O96" s="492"/>
      <c r="P96" s="418"/>
      <c r="Q96" s="418"/>
      <c r="R96" s="421"/>
      <c r="S96" s="471"/>
      <c r="T96" s="450"/>
      <c r="V96" s="21"/>
    </row>
    <row r="97" spans="1:23" s="4" customFormat="1" ht="21.75" customHeight="1">
      <c r="A97" s="885"/>
      <c r="B97" s="446"/>
      <c r="C97" s="741"/>
      <c r="D97" s="787"/>
      <c r="E97" s="788"/>
      <c r="F97" s="789"/>
      <c r="G97" s="415"/>
      <c r="H97" s="415"/>
      <c r="I97" s="416"/>
      <c r="J97" s="416"/>
      <c r="K97" s="166">
        <v>72.383799999999994</v>
      </c>
      <c r="L97" s="156">
        <v>52</v>
      </c>
      <c r="M97" s="167">
        <v>0</v>
      </c>
      <c r="N97" s="167">
        <v>0</v>
      </c>
      <c r="O97" s="492"/>
      <c r="P97" s="418"/>
      <c r="Q97" s="418"/>
      <c r="R97" s="421"/>
      <c r="S97" s="471"/>
      <c r="T97" s="450"/>
      <c r="V97" s="21"/>
    </row>
    <row r="98" spans="1:23" s="4" customFormat="1" ht="21.75" customHeight="1">
      <c r="A98" s="885"/>
      <c r="B98" s="446"/>
      <c r="C98" s="741"/>
      <c r="D98" s="787"/>
      <c r="E98" s="788"/>
      <c r="F98" s="789"/>
      <c r="G98" s="415"/>
      <c r="H98" s="415"/>
      <c r="I98" s="416"/>
      <c r="J98" s="416"/>
      <c r="K98" s="166">
        <v>84.881299999999996</v>
      </c>
      <c r="L98" s="156">
        <v>238</v>
      </c>
      <c r="M98" s="167">
        <v>0</v>
      </c>
      <c r="N98" s="167">
        <v>0</v>
      </c>
      <c r="O98" s="492"/>
      <c r="P98" s="418"/>
      <c r="Q98" s="418"/>
      <c r="R98" s="421"/>
      <c r="S98" s="471"/>
      <c r="T98" s="450"/>
      <c r="V98" s="21"/>
    </row>
    <row r="99" spans="1:23" s="4" customFormat="1" ht="21.75" customHeight="1">
      <c r="A99" s="885"/>
      <c r="B99" s="446"/>
      <c r="C99" s="741"/>
      <c r="D99" s="787"/>
      <c r="E99" s="788"/>
      <c r="F99" s="789"/>
      <c r="G99" s="415"/>
      <c r="H99" s="415"/>
      <c r="I99" s="416"/>
      <c r="J99" s="416"/>
      <c r="K99" s="166">
        <v>84.94</v>
      </c>
      <c r="L99" s="156">
        <v>129</v>
      </c>
      <c r="M99" s="167">
        <v>0</v>
      </c>
      <c r="N99" s="167">
        <v>0</v>
      </c>
      <c r="O99" s="492"/>
      <c r="P99" s="418"/>
      <c r="Q99" s="418"/>
      <c r="R99" s="421"/>
      <c r="S99" s="471"/>
      <c r="T99" s="450"/>
      <c r="V99" s="21"/>
    </row>
    <row r="100" spans="1:23" s="4" customFormat="1" ht="21.75" customHeight="1">
      <c r="A100" s="885"/>
      <c r="B100" s="446"/>
      <c r="C100" s="741"/>
      <c r="D100" s="787"/>
      <c r="E100" s="788"/>
      <c r="F100" s="789"/>
      <c r="G100" s="415"/>
      <c r="H100" s="415"/>
      <c r="I100" s="416"/>
      <c r="J100" s="416"/>
      <c r="K100" s="166">
        <v>84.975099999999998</v>
      </c>
      <c r="L100" s="156">
        <v>81</v>
      </c>
      <c r="M100" s="167">
        <v>0</v>
      </c>
      <c r="N100" s="167">
        <v>0</v>
      </c>
      <c r="O100" s="492"/>
      <c r="P100" s="418"/>
      <c r="Q100" s="418"/>
      <c r="R100" s="421"/>
      <c r="S100" s="471"/>
      <c r="T100" s="450"/>
      <c r="V100" s="21"/>
    </row>
    <row r="101" spans="1:23" s="4" customFormat="1" ht="21.75" customHeight="1">
      <c r="A101" s="885"/>
      <c r="B101" s="446"/>
      <c r="C101" s="741"/>
      <c r="D101" s="787"/>
      <c r="E101" s="788"/>
      <c r="F101" s="789"/>
      <c r="G101" s="415"/>
      <c r="H101" s="415"/>
      <c r="I101" s="416"/>
      <c r="J101" s="416"/>
      <c r="K101" s="166">
        <v>84.957700000000003</v>
      </c>
      <c r="L101" s="156">
        <v>27</v>
      </c>
      <c r="M101" s="167">
        <v>0</v>
      </c>
      <c r="N101" s="167">
        <v>0</v>
      </c>
      <c r="O101" s="492"/>
      <c r="P101" s="418"/>
      <c r="Q101" s="418"/>
      <c r="R101" s="421"/>
      <c r="S101" s="471"/>
      <c r="T101" s="450"/>
      <c r="V101" s="21"/>
    </row>
    <row r="102" spans="1:23" s="4" customFormat="1" ht="21.75" customHeight="1">
      <c r="A102" s="885"/>
      <c r="B102" s="446"/>
      <c r="C102" s="741"/>
      <c r="D102" s="787"/>
      <c r="E102" s="788"/>
      <c r="F102" s="789"/>
      <c r="G102" s="415"/>
      <c r="H102" s="415"/>
      <c r="I102" s="416"/>
      <c r="J102" s="416"/>
      <c r="K102" s="166">
        <v>102.9671</v>
      </c>
      <c r="L102" s="156">
        <v>2</v>
      </c>
      <c r="M102" s="167">
        <v>0</v>
      </c>
      <c r="N102" s="167">
        <v>0</v>
      </c>
      <c r="O102" s="492"/>
      <c r="P102" s="418"/>
      <c r="Q102" s="418"/>
      <c r="R102" s="421"/>
      <c r="S102" s="471"/>
      <c r="T102" s="450"/>
      <c r="V102" s="21"/>
    </row>
    <row r="103" spans="1:23" s="4" customFormat="1" ht="21.75" customHeight="1">
      <c r="A103" s="885"/>
      <c r="B103" s="446"/>
      <c r="C103" s="742"/>
      <c r="D103" s="790"/>
      <c r="E103" s="791"/>
      <c r="F103" s="792"/>
      <c r="G103" s="427" t="s">
        <v>118</v>
      </c>
      <c r="H103" s="427"/>
      <c r="I103" s="427"/>
      <c r="J103" s="427"/>
      <c r="K103" s="427"/>
      <c r="L103" s="5">
        <f>SUM(L93:L102)</f>
        <v>660</v>
      </c>
      <c r="M103" s="5">
        <f>SUM(M93:M102)</f>
        <v>0</v>
      </c>
      <c r="N103" s="5">
        <f>SUM(N93:N102)</f>
        <v>0</v>
      </c>
      <c r="O103" s="493"/>
      <c r="P103" s="419"/>
      <c r="Q103" s="419"/>
      <c r="R103" s="422"/>
      <c r="S103" s="471"/>
      <c r="T103" s="450"/>
      <c r="V103" s="21"/>
    </row>
    <row r="104" spans="1:23" s="4" customFormat="1" ht="21.75" customHeight="1">
      <c r="A104" s="885"/>
      <c r="B104" s="446"/>
      <c r="C104" s="415" t="s">
        <v>672</v>
      </c>
      <c r="D104" s="479" t="s">
        <v>711</v>
      </c>
      <c r="E104" s="479"/>
      <c r="F104" s="479"/>
      <c r="G104" s="415" t="s">
        <v>673</v>
      </c>
      <c r="H104" s="415" t="s">
        <v>674</v>
      </c>
      <c r="I104" s="416" t="s">
        <v>31</v>
      </c>
      <c r="J104" s="416" t="s">
        <v>32</v>
      </c>
      <c r="K104" s="89">
        <v>33.495600000000003</v>
      </c>
      <c r="L104" s="156">
        <v>17</v>
      </c>
      <c r="M104" s="222">
        <v>0</v>
      </c>
      <c r="N104" s="222">
        <v>0</v>
      </c>
      <c r="O104" s="448" t="s">
        <v>675</v>
      </c>
      <c r="P104" s="448" t="s">
        <v>676</v>
      </c>
      <c r="Q104" s="448" t="s">
        <v>677</v>
      </c>
      <c r="R104" s="448" t="s">
        <v>122</v>
      </c>
      <c r="S104" s="471"/>
      <c r="T104" s="450" t="s">
        <v>949</v>
      </c>
      <c r="V104" s="21"/>
    </row>
    <row r="105" spans="1:23" s="4" customFormat="1" ht="21.75" customHeight="1">
      <c r="A105" s="885"/>
      <c r="B105" s="446"/>
      <c r="C105" s="415"/>
      <c r="D105" s="479"/>
      <c r="E105" s="479"/>
      <c r="F105" s="479"/>
      <c r="G105" s="415"/>
      <c r="H105" s="415"/>
      <c r="I105" s="416"/>
      <c r="J105" s="416"/>
      <c r="K105" s="89">
        <v>70.084299999999999</v>
      </c>
      <c r="L105" s="156">
        <v>17</v>
      </c>
      <c r="M105" s="222">
        <v>8</v>
      </c>
      <c r="N105" s="222">
        <v>8</v>
      </c>
      <c r="O105" s="448"/>
      <c r="P105" s="448"/>
      <c r="Q105" s="448"/>
      <c r="R105" s="448"/>
      <c r="S105" s="471"/>
      <c r="T105" s="450"/>
      <c r="V105" s="21"/>
    </row>
    <row r="106" spans="1:23" s="4" customFormat="1" ht="21.75" customHeight="1">
      <c r="A106" s="885"/>
      <c r="B106" s="446"/>
      <c r="C106" s="415"/>
      <c r="D106" s="479"/>
      <c r="E106" s="479"/>
      <c r="F106" s="479"/>
      <c r="G106" s="415"/>
      <c r="H106" s="415"/>
      <c r="I106" s="416"/>
      <c r="J106" s="416"/>
      <c r="K106" s="89">
        <v>72.766599999999997</v>
      </c>
      <c r="L106" s="156">
        <v>17</v>
      </c>
      <c r="M106" s="222">
        <v>10</v>
      </c>
      <c r="N106" s="222">
        <v>10</v>
      </c>
      <c r="O106" s="448"/>
      <c r="P106" s="448"/>
      <c r="Q106" s="448"/>
      <c r="R106" s="448"/>
      <c r="S106" s="471"/>
      <c r="T106" s="450"/>
      <c r="V106" s="21"/>
    </row>
    <row r="107" spans="1:23" s="4" customFormat="1" ht="21.75" customHeight="1">
      <c r="A107" s="885"/>
      <c r="B107" s="446"/>
      <c r="C107" s="415"/>
      <c r="D107" s="479"/>
      <c r="E107" s="479"/>
      <c r="F107" s="479"/>
      <c r="G107" s="415"/>
      <c r="H107" s="415"/>
      <c r="I107" s="416"/>
      <c r="J107" s="416"/>
      <c r="K107" s="89">
        <v>79.105599999999995</v>
      </c>
      <c r="L107" s="156">
        <v>17</v>
      </c>
      <c r="M107" s="222">
        <v>7</v>
      </c>
      <c r="N107" s="222">
        <v>7</v>
      </c>
      <c r="O107" s="448"/>
      <c r="P107" s="448"/>
      <c r="Q107" s="448"/>
      <c r="R107" s="448"/>
      <c r="S107" s="471"/>
      <c r="T107" s="450"/>
      <c r="V107" s="21"/>
    </row>
    <row r="108" spans="1:23" s="4" customFormat="1" ht="21.75" customHeight="1">
      <c r="A108" s="885"/>
      <c r="B108" s="446"/>
      <c r="C108" s="450"/>
      <c r="D108" s="479"/>
      <c r="E108" s="479"/>
      <c r="F108" s="479"/>
      <c r="G108" s="427" t="s">
        <v>21</v>
      </c>
      <c r="H108" s="427"/>
      <c r="I108" s="427"/>
      <c r="J108" s="427"/>
      <c r="K108" s="427"/>
      <c r="L108" s="5">
        <v>68</v>
      </c>
      <c r="M108" s="5">
        <f>SUM(M104:M107)</f>
        <v>25</v>
      </c>
      <c r="N108" s="5">
        <f>SUM(N104:N107)</f>
        <v>25</v>
      </c>
      <c r="O108" s="449"/>
      <c r="P108" s="449"/>
      <c r="Q108" s="449"/>
      <c r="R108" s="449"/>
      <c r="S108" s="471"/>
      <c r="T108" s="450"/>
      <c r="V108" s="21"/>
      <c r="W108" s="21"/>
    </row>
    <row r="109" spans="1:23" s="95" customFormat="1" ht="21.75" customHeight="1">
      <c r="A109" s="885"/>
      <c r="B109" s="446"/>
      <c r="C109" s="432" t="s">
        <v>708</v>
      </c>
      <c r="D109" s="666" t="s">
        <v>846</v>
      </c>
      <c r="E109" s="656"/>
      <c r="F109" s="657"/>
      <c r="G109" s="498" t="s">
        <v>709</v>
      </c>
      <c r="H109" s="461" t="s">
        <v>710</v>
      </c>
      <c r="I109" s="498" t="s">
        <v>31</v>
      </c>
      <c r="J109" s="498" t="s">
        <v>32</v>
      </c>
      <c r="K109" s="151">
        <v>84.913300000000007</v>
      </c>
      <c r="L109" s="167">
        <v>357</v>
      </c>
      <c r="M109" s="167">
        <v>0</v>
      </c>
      <c r="N109" s="167">
        <v>0</v>
      </c>
      <c r="O109" s="487" t="s">
        <v>877</v>
      </c>
      <c r="P109" s="487" t="s">
        <v>878</v>
      </c>
      <c r="Q109" s="487" t="s">
        <v>735</v>
      </c>
      <c r="R109" s="487" t="s">
        <v>33</v>
      </c>
      <c r="S109" s="471"/>
      <c r="T109" s="450" t="s">
        <v>948</v>
      </c>
    </row>
    <row r="110" spans="1:23" s="95" customFormat="1" ht="21.75" customHeight="1">
      <c r="A110" s="885"/>
      <c r="B110" s="446"/>
      <c r="C110" s="433"/>
      <c r="D110" s="667"/>
      <c r="E110" s="658"/>
      <c r="F110" s="659"/>
      <c r="G110" s="462"/>
      <c r="H110" s="462"/>
      <c r="I110" s="462"/>
      <c r="J110" s="462"/>
      <c r="K110" s="151">
        <v>84.801100000000005</v>
      </c>
      <c r="L110" s="167">
        <v>135</v>
      </c>
      <c r="M110" s="167">
        <v>0</v>
      </c>
      <c r="N110" s="167">
        <v>0</v>
      </c>
      <c r="O110" s="488"/>
      <c r="P110" s="488"/>
      <c r="Q110" s="488"/>
      <c r="R110" s="488"/>
      <c r="S110" s="471"/>
      <c r="T110" s="450"/>
    </row>
    <row r="111" spans="1:23" s="95" customFormat="1" ht="21.75" customHeight="1">
      <c r="A111" s="885"/>
      <c r="B111" s="446"/>
      <c r="C111" s="433"/>
      <c r="D111" s="667"/>
      <c r="E111" s="658"/>
      <c r="F111" s="659"/>
      <c r="G111" s="462"/>
      <c r="H111" s="462"/>
      <c r="I111" s="462"/>
      <c r="J111" s="462"/>
      <c r="K111" s="151">
        <v>84.84</v>
      </c>
      <c r="L111" s="167">
        <v>135</v>
      </c>
      <c r="M111" s="167">
        <v>0</v>
      </c>
      <c r="N111" s="167">
        <v>0</v>
      </c>
      <c r="O111" s="488"/>
      <c r="P111" s="488"/>
      <c r="Q111" s="488"/>
      <c r="R111" s="488"/>
      <c r="S111" s="471"/>
      <c r="T111" s="450"/>
    </row>
    <row r="112" spans="1:23" s="95" customFormat="1" ht="21.75" customHeight="1">
      <c r="A112" s="885"/>
      <c r="B112" s="446"/>
      <c r="C112" s="433"/>
      <c r="D112" s="667"/>
      <c r="E112" s="658"/>
      <c r="F112" s="659"/>
      <c r="G112" s="462"/>
      <c r="H112" s="462"/>
      <c r="I112" s="462"/>
      <c r="J112" s="462"/>
      <c r="K112" s="151">
        <v>84.828500000000005</v>
      </c>
      <c r="L112" s="167">
        <v>82</v>
      </c>
      <c r="M112" s="167">
        <v>0</v>
      </c>
      <c r="N112" s="167">
        <v>0</v>
      </c>
      <c r="O112" s="488"/>
      <c r="P112" s="488"/>
      <c r="Q112" s="488"/>
      <c r="R112" s="488"/>
      <c r="S112" s="471"/>
      <c r="T112" s="450"/>
    </row>
    <row r="113" spans="1:20" s="95" customFormat="1" ht="21.75" customHeight="1">
      <c r="A113" s="885"/>
      <c r="B113" s="446"/>
      <c r="C113" s="433"/>
      <c r="D113" s="667"/>
      <c r="E113" s="658"/>
      <c r="F113" s="659"/>
      <c r="G113" s="462"/>
      <c r="H113" s="462"/>
      <c r="I113" s="462"/>
      <c r="J113" s="462"/>
      <c r="K113" s="151">
        <v>84.931399999999996</v>
      </c>
      <c r="L113" s="167">
        <v>89</v>
      </c>
      <c r="M113" s="167">
        <v>0</v>
      </c>
      <c r="N113" s="167">
        <v>0</v>
      </c>
      <c r="O113" s="488"/>
      <c r="P113" s="488"/>
      <c r="Q113" s="488"/>
      <c r="R113" s="488"/>
      <c r="S113" s="471"/>
      <c r="T113" s="450"/>
    </row>
    <row r="114" spans="1:20" s="95" customFormat="1" ht="21.75" customHeight="1">
      <c r="A114" s="885"/>
      <c r="B114" s="446"/>
      <c r="C114" s="433"/>
      <c r="D114" s="667"/>
      <c r="E114" s="658"/>
      <c r="F114" s="659"/>
      <c r="G114" s="462"/>
      <c r="H114" s="462"/>
      <c r="I114" s="462"/>
      <c r="J114" s="462"/>
      <c r="K114" s="151">
        <v>84.981300000000005</v>
      </c>
      <c r="L114" s="167">
        <v>41</v>
      </c>
      <c r="M114" s="167">
        <v>0</v>
      </c>
      <c r="N114" s="167">
        <v>0</v>
      </c>
      <c r="O114" s="488"/>
      <c r="P114" s="488"/>
      <c r="Q114" s="488"/>
      <c r="R114" s="488"/>
      <c r="S114" s="471"/>
      <c r="T114" s="450"/>
    </row>
    <row r="115" spans="1:20" s="95" customFormat="1" ht="21.75" customHeight="1">
      <c r="A115" s="885"/>
      <c r="B115" s="446"/>
      <c r="C115" s="433"/>
      <c r="D115" s="667"/>
      <c r="E115" s="658"/>
      <c r="F115" s="659"/>
      <c r="G115" s="462"/>
      <c r="H115" s="462"/>
      <c r="I115" s="462"/>
      <c r="J115" s="462"/>
      <c r="K115" s="151">
        <v>115.8476</v>
      </c>
      <c r="L115" s="167">
        <v>6</v>
      </c>
      <c r="M115" s="167">
        <v>0</v>
      </c>
      <c r="N115" s="167">
        <v>0</v>
      </c>
      <c r="O115" s="488"/>
      <c r="P115" s="488"/>
      <c r="Q115" s="488"/>
      <c r="R115" s="488"/>
      <c r="S115" s="471"/>
      <c r="T115" s="450"/>
    </row>
    <row r="116" spans="1:20" s="95" customFormat="1" ht="21.75" customHeight="1">
      <c r="A116" s="885"/>
      <c r="B116" s="446"/>
      <c r="C116" s="433"/>
      <c r="D116" s="667"/>
      <c r="E116" s="658"/>
      <c r="F116" s="659"/>
      <c r="G116" s="619"/>
      <c r="H116" s="619"/>
      <c r="I116" s="619"/>
      <c r="J116" s="619"/>
      <c r="K116" s="151">
        <v>115.7312</v>
      </c>
      <c r="L116" s="167">
        <v>1</v>
      </c>
      <c r="M116" s="167">
        <v>0</v>
      </c>
      <c r="N116" s="167">
        <v>0</v>
      </c>
      <c r="O116" s="488"/>
      <c r="P116" s="488"/>
      <c r="Q116" s="488"/>
      <c r="R116" s="488"/>
      <c r="S116" s="471"/>
      <c r="T116" s="450"/>
    </row>
    <row r="117" spans="1:20" s="95" customFormat="1" ht="21.75" customHeight="1">
      <c r="A117" s="885"/>
      <c r="B117" s="446"/>
      <c r="C117" s="434"/>
      <c r="D117" s="668"/>
      <c r="E117" s="660"/>
      <c r="F117" s="661"/>
      <c r="G117" s="468" t="s">
        <v>193</v>
      </c>
      <c r="H117" s="469"/>
      <c r="I117" s="469"/>
      <c r="J117" s="469"/>
      <c r="K117" s="470"/>
      <c r="L117" s="5">
        <f>SUM(L109:L116)</f>
        <v>846</v>
      </c>
      <c r="M117" s="5">
        <f>SUM(M109:M116)</f>
        <v>0</v>
      </c>
      <c r="N117" s="5">
        <f>SUM(N109:N116)</f>
        <v>0</v>
      </c>
      <c r="O117" s="494"/>
      <c r="P117" s="494"/>
      <c r="Q117" s="494"/>
      <c r="R117" s="494"/>
      <c r="S117" s="471"/>
      <c r="T117" s="450"/>
    </row>
    <row r="118" spans="1:20" s="95" customFormat="1" ht="21.75" customHeight="1">
      <c r="A118" s="885"/>
      <c r="B118" s="446"/>
      <c r="C118" s="432" t="s">
        <v>847</v>
      </c>
      <c r="D118" s="666" t="s">
        <v>848</v>
      </c>
      <c r="E118" s="656"/>
      <c r="F118" s="657"/>
      <c r="G118" s="498" t="s">
        <v>849</v>
      </c>
      <c r="H118" s="498" t="s">
        <v>850</v>
      </c>
      <c r="I118" s="498" t="s">
        <v>833</v>
      </c>
      <c r="J118" s="498" t="s">
        <v>834</v>
      </c>
      <c r="K118" s="151">
        <v>73.302099999999996</v>
      </c>
      <c r="L118" s="167">
        <v>23</v>
      </c>
      <c r="M118" s="222">
        <v>13</v>
      </c>
      <c r="N118" s="222">
        <v>9</v>
      </c>
      <c r="O118" s="487" t="s">
        <v>879</v>
      </c>
      <c r="P118" s="487" t="s">
        <v>880</v>
      </c>
      <c r="Q118" s="487" t="s">
        <v>852</v>
      </c>
      <c r="R118" s="487" t="s">
        <v>1326</v>
      </c>
      <c r="S118" s="471"/>
      <c r="T118" s="450" t="s">
        <v>949</v>
      </c>
    </row>
    <row r="119" spans="1:20" s="95" customFormat="1" ht="21.75" customHeight="1">
      <c r="A119" s="885"/>
      <c r="B119" s="446"/>
      <c r="C119" s="433"/>
      <c r="D119" s="667"/>
      <c r="E119" s="658"/>
      <c r="F119" s="659"/>
      <c r="G119" s="462"/>
      <c r="H119" s="462"/>
      <c r="I119" s="462"/>
      <c r="J119" s="462"/>
      <c r="K119" s="151">
        <v>77.0501</v>
      </c>
      <c r="L119" s="167">
        <v>23</v>
      </c>
      <c r="M119" s="222">
        <v>0</v>
      </c>
      <c r="N119" s="222">
        <v>0</v>
      </c>
      <c r="O119" s="488"/>
      <c r="P119" s="488"/>
      <c r="Q119" s="488"/>
      <c r="R119" s="488"/>
      <c r="S119" s="471"/>
      <c r="T119" s="450"/>
    </row>
    <row r="120" spans="1:20" s="95" customFormat="1" ht="21.75" customHeight="1">
      <c r="A120" s="885"/>
      <c r="B120" s="446"/>
      <c r="C120" s="433"/>
      <c r="D120" s="667"/>
      <c r="E120" s="658"/>
      <c r="F120" s="659"/>
      <c r="G120" s="462"/>
      <c r="H120" s="462"/>
      <c r="I120" s="462"/>
      <c r="J120" s="462"/>
      <c r="K120" s="151">
        <v>67.659000000000006</v>
      </c>
      <c r="L120" s="167">
        <v>23</v>
      </c>
      <c r="M120" s="222">
        <v>4</v>
      </c>
      <c r="N120" s="222">
        <v>1</v>
      </c>
      <c r="O120" s="488"/>
      <c r="P120" s="488"/>
      <c r="Q120" s="488"/>
      <c r="R120" s="488"/>
      <c r="S120" s="471"/>
      <c r="T120" s="450"/>
    </row>
    <row r="121" spans="1:20" s="95" customFormat="1" ht="21.75" customHeight="1">
      <c r="A121" s="885"/>
      <c r="B121" s="446"/>
      <c r="C121" s="433"/>
      <c r="D121" s="667"/>
      <c r="E121" s="658"/>
      <c r="F121" s="659"/>
      <c r="G121" s="462"/>
      <c r="H121" s="462"/>
      <c r="I121" s="462"/>
      <c r="J121" s="462"/>
      <c r="K121" s="151">
        <v>76.692099999999996</v>
      </c>
      <c r="L121" s="167">
        <v>23</v>
      </c>
      <c r="M121" s="222">
        <v>0</v>
      </c>
      <c r="N121" s="222">
        <v>0</v>
      </c>
      <c r="O121" s="488"/>
      <c r="P121" s="488"/>
      <c r="Q121" s="488"/>
      <c r="R121" s="488"/>
      <c r="S121" s="471"/>
      <c r="T121" s="450"/>
    </row>
    <row r="122" spans="1:20" s="95" customFormat="1" ht="21.75" customHeight="1">
      <c r="A122" s="885"/>
      <c r="B122" s="446"/>
      <c r="C122" s="433"/>
      <c r="D122" s="667"/>
      <c r="E122" s="658"/>
      <c r="F122" s="659"/>
      <c r="G122" s="619"/>
      <c r="H122" s="619"/>
      <c r="I122" s="619"/>
      <c r="J122" s="619"/>
      <c r="K122" s="151">
        <v>74.096999999999994</v>
      </c>
      <c r="L122" s="167">
        <v>23</v>
      </c>
      <c r="M122" s="222">
        <v>16</v>
      </c>
      <c r="N122" s="222">
        <v>15</v>
      </c>
      <c r="O122" s="488"/>
      <c r="P122" s="488"/>
      <c r="Q122" s="488"/>
      <c r="R122" s="488"/>
      <c r="S122" s="471"/>
      <c r="T122" s="450"/>
    </row>
    <row r="123" spans="1:20" s="95" customFormat="1" ht="21.75" customHeight="1">
      <c r="A123" s="885"/>
      <c r="B123" s="446"/>
      <c r="C123" s="434"/>
      <c r="D123" s="668"/>
      <c r="E123" s="660"/>
      <c r="F123" s="661"/>
      <c r="G123" s="611" t="s">
        <v>851</v>
      </c>
      <c r="H123" s="612"/>
      <c r="I123" s="612"/>
      <c r="J123" s="612"/>
      <c r="K123" s="613"/>
      <c r="L123" s="5">
        <f>SUM(L118:L122)</f>
        <v>115</v>
      </c>
      <c r="M123" s="5">
        <f>SUM(M118:M122)</f>
        <v>33</v>
      </c>
      <c r="N123" s="5">
        <f>SUM(N118:N122)</f>
        <v>25</v>
      </c>
      <c r="O123" s="494"/>
      <c r="P123" s="494"/>
      <c r="Q123" s="494"/>
      <c r="R123" s="494"/>
      <c r="S123" s="471"/>
      <c r="T123" s="450"/>
    </row>
    <row r="124" spans="1:20" ht="21" customHeight="1">
      <c r="A124" s="885"/>
      <c r="B124" s="446"/>
      <c r="C124" s="782" t="s">
        <v>1220</v>
      </c>
      <c r="D124" s="778" t="s">
        <v>1221</v>
      </c>
      <c r="E124" s="778"/>
      <c r="F124" s="778"/>
      <c r="G124" s="484" t="s">
        <v>1222</v>
      </c>
      <c r="H124" s="484" t="s">
        <v>1222</v>
      </c>
      <c r="I124" s="484" t="s">
        <v>1223</v>
      </c>
      <c r="J124" s="484" t="s">
        <v>1224</v>
      </c>
      <c r="K124" s="14">
        <v>65.978899999999996</v>
      </c>
      <c r="L124" s="222">
        <v>155</v>
      </c>
      <c r="M124" s="222">
        <v>2</v>
      </c>
      <c r="N124" s="222">
        <v>0</v>
      </c>
      <c r="O124" s="448" t="s">
        <v>1225</v>
      </c>
      <c r="P124" s="448" t="s">
        <v>1226</v>
      </c>
      <c r="Q124" s="448" t="s">
        <v>1227</v>
      </c>
      <c r="R124" s="451" t="s">
        <v>1228</v>
      </c>
      <c r="S124" s="583"/>
      <c r="T124" s="598" t="s">
        <v>1223</v>
      </c>
    </row>
    <row r="125" spans="1:20" ht="21" customHeight="1">
      <c r="A125" s="885"/>
      <c r="B125" s="446"/>
      <c r="C125" s="782"/>
      <c r="D125" s="778"/>
      <c r="E125" s="778"/>
      <c r="F125" s="778"/>
      <c r="G125" s="484"/>
      <c r="H125" s="484"/>
      <c r="I125" s="484"/>
      <c r="J125" s="484"/>
      <c r="K125" s="14">
        <v>65.982500000000002</v>
      </c>
      <c r="L125" s="222">
        <v>95</v>
      </c>
      <c r="M125" s="222">
        <v>2</v>
      </c>
      <c r="N125" s="222">
        <v>2</v>
      </c>
      <c r="O125" s="448"/>
      <c r="P125" s="448"/>
      <c r="Q125" s="448"/>
      <c r="R125" s="451"/>
      <c r="S125" s="583"/>
      <c r="T125" s="598"/>
    </row>
    <row r="126" spans="1:20" ht="21" customHeight="1">
      <c r="A126" s="885"/>
      <c r="B126" s="446"/>
      <c r="C126" s="782"/>
      <c r="D126" s="778"/>
      <c r="E126" s="778"/>
      <c r="F126" s="778"/>
      <c r="G126" s="484"/>
      <c r="H126" s="484"/>
      <c r="I126" s="484"/>
      <c r="J126" s="484"/>
      <c r="K126" s="14">
        <v>78.145939999999996</v>
      </c>
      <c r="L126" s="222">
        <v>8</v>
      </c>
      <c r="M126" s="222">
        <v>0</v>
      </c>
      <c r="N126" s="222">
        <v>0</v>
      </c>
      <c r="O126" s="448"/>
      <c r="P126" s="448"/>
      <c r="Q126" s="448"/>
      <c r="R126" s="451"/>
      <c r="S126" s="583"/>
      <c r="T126" s="598"/>
    </row>
    <row r="127" spans="1:20" ht="21" customHeight="1">
      <c r="A127" s="885"/>
      <c r="B127" s="446"/>
      <c r="C127" s="782"/>
      <c r="D127" s="778"/>
      <c r="E127" s="778"/>
      <c r="F127" s="778"/>
      <c r="G127" s="484"/>
      <c r="H127" s="484"/>
      <c r="I127" s="484"/>
      <c r="J127" s="484"/>
      <c r="K127" s="14">
        <v>78.162999999999997</v>
      </c>
      <c r="L127" s="222">
        <v>4</v>
      </c>
      <c r="M127" s="222">
        <v>0</v>
      </c>
      <c r="N127" s="222">
        <v>0</v>
      </c>
      <c r="O127" s="448"/>
      <c r="P127" s="448"/>
      <c r="Q127" s="448"/>
      <c r="R127" s="451"/>
      <c r="S127" s="583"/>
      <c r="T127" s="598"/>
    </row>
    <row r="128" spans="1:20" ht="21" customHeight="1">
      <c r="A128" s="885"/>
      <c r="B128" s="446"/>
      <c r="C128" s="782"/>
      <c r="D128" s="778"/>
      <c r="E128" s="778"/>
      <c r="F128" s="778"/>
      <c r="G128" s="470" t="s">
        <v>1229</v>
      </c>
      <c r="H128" s="427"/>
      <c r="I128" s="427"/>
      <c r="J128" s="427"/>
      <c r="K128" s="427"/>
      <c r="L128" s="5">
        <f>SUM(L124:L127)</f>
        <v>262</v>
      </c>
      <c r="M128" s="5">
        <f>SUM(M124:M127)</f>
        <v>4</v>
      </c>
      <c r="N128" s="5">
        <f>SUM(N124:N127)</f>
        <v>2</v>
      </c>
      <c r="O128" s="448"/>
      <c r="P128" s="448"/>
      <c r="Q128" s="448"/>
      <c r="R128" s="451"/>
      <c r="S128" s="583"/>
      <c r="T128" s="598"/>
    </row>
    <row r="129" spans="1:23" s="4" customFormat="1" ht="21" customHeight="1">
      <c r="A129" s="885"/>
      <c r="B129" s="446"/>
      <c r="C129" s="455" t="s">
        <v>1343</v>
      </c>
      <c r="D129" s="645" t="s">
        <v>1344</v>
      </c>
      <c r="E129" s="646"/>
      <c r="F129" s="647"/>
      <c r="G129" s="415" t="s">
        <v>1345</v>
      </c>
      <c r="H129" s="415" t="s">
        <v>1346</v>
      </c>
      <c r="I129" s="416" t="s">
        <v>1347</v>
      </c>
      <c r="J129" s="416" t="s">
        <v>1348</v>
      </c>
      <c r="K129" s="278">
        <v>59.7654</v>
      </c>
      <c r="L129" s="277">
        <v>163</v>
      </c>
      <c r="M129" s="222">
        <v>0</v>
      </c>
      <c r="N129" s="222">
        <v>0</v>
      </c>
      <c r="O129" s="417" t="s">
        <v>1349</v>
      </c>
      <c r="P129" s="417" t="s">
        <v>1350</v>
      </c>
      <c r="Q129" s="417" t="s">
        <v>1351</v>
      </c>
      <c r="R129" s="420" t="s">
        <v>1352</v>
      </c>
      <c r="S129" s="423"/>
      <c r="T129" s="426" t="s">
        <v>1353</v>
      </c>
    </row>
    <row r="130" spans="1:23" ht="21" customHeight="1">
      <c r="A130" s="885"/>
      <c r="B130" s="446"/>
      <c r="C130" s="456"/>
      <c r="D130" s="684"/>
      <c r="E130" s="685"/>
      <c r="F130" s="686"/>
      <c r="G130" s="415"/>
      <c r="H130" s="415"/>
      <c r="I130" s="416"/>
      <c r="J130" s="416"/>
      <c r="K130" s="282">
        <v>59.767000000000003</v>
      </c>
      <c r="L130" s="277">
        <v>41</v>
      </c>
      <c r="M130" s="222">
        <v>0</v>
      </c>
      <c r="N130" s="222">
        <v>0</v>
      </c>
      <c r="O130" s="418"/>
      <c r="P130" s="418"/>
      <c r="Q130" s="418"/>
      <c r="R130" s="421"/>
      <c r="S130" s="424"/>
      <c r="T130" s="424"/>
    </row>
    <row r="131" spans="1:23" ht="21" customHeight="1">
      <c r="A131" s="885"/>
      <c r="B131" s="446"/>
      <c r="C131" s="456"/>
      <c r="D131" s="684"/>
      <c r="E131" s="685"/>
      <c r="F131" s="686"/>
      <c r="G131" s="415"/>
      <c r="H131" s="415"/>
      <c r="I131" s="416"/>
      <c r="J131" s="416"/>
      <c r="K131" s="278">
        <v>74.969399999999993</v>
      </c>
      <c r="L131" s="277">
        <v>124</v>
      </c>
      <c r="M131" s="222">
        <v>0</v>
      </c>
      <c r="N131" s="222">
        <v>0</v>
      </c>
      <c r="O131" s="418"/>
      <c r="P131" s="418"/>
      <c r="Q131" s="418"/>
      <c r="R131" s="421"/>
      <c r="S131" s="424"/>
      <c r="T131" s="424"/>
    </row>
    <row r="132" spans="1:23" ht="21" customHeight="1">
      <c r="A132" s="885"/>
      <c r="B132" s="446"/>
      <c r="C132" s="456"/>
      <c r="D132" s="684"/>
      <c r="E132" s="685"/>
      <c r="F132" s="686"/>
      <c r="G132" s="415"/>
      <c r="H132" s="415"/>
      <c r="I132" s="416"/>
      <c r="J132" s="416"/>
      <c r="K132" s="278">
        <v>74.9696</v>
      </c>
      <c r="L132" s="277">
        <v>178</v>
      </c>
      <c r="M132" s="222">
        <v>0</v>
      </c>
      <c r="N132" s="222">
        <v>0</v>
      </c>
      <c r="O132" s="418"/>
      <c r="P132" s="418"/>
      <c r="Q132" s="418"/>
      <c r="R132" s="421"/>
      <c r="S132" s="424"/>
      <c r="T132" s="424"/>
    </row>
    <row r="133" spans="1:23" ht="21" customHeight="1">
      <c r="A133" s="885"/>
      <c r="B133" s="446"/>
      <c r="C133" s="456"/>
      <c r="D133" s="684"/>
      <c r="E133" s="685"/>
      <c r="F133" s="686"/>
      <c r="G133" s="415"/>
      <c r="H133" s="415"/>
      <c r="I133" s="416"/>
      <c r="J133" s="416"/>
      <c r="K133" s="278">
        <v>74.973100000000002</v>
      </c>
      <c r="L133" s="277">
        <v>22</v>
      </c>
      <c r="M133" s="222">
        <v>0</v>
      </c>
      <c r="N133" s="222">
        <v>0</v>
      </c>
      <c r="O133" s="418"/>
      <c r="P133" s="418"/>
      <c r="Q133" s="418"/>
      <c r="R133" s="421"/>
      <c r="S133" s="424"/>
      <c r="T133" s="424"/>
    </row>
    <row r="134" spans="1:23" ht="21" customHeight="1">
      <c r="A134" s="885"/>
      <c r="B134" s="446"/>
      <c r="C134" s="456"/>
      <c r="D134" s="684"/>
      <c r="E134" s="685"/>
      <c r="F134" s="686"/>
      <c r="G134" s="415"/>
      <c r="H134" s="415"/>
      <c r="I134" s="416"/>
      <c r="J134" s="416"/>
      <c r="K134" s="278">
        <v>84.935500000000005</v>
      </c>
      <c r="L134" s="277">
        <v>356</v>
      </c>
      <c r="M134" s="222">
        <v>0</v>
      </c>
      <c r="N134" s="222">
        <v>0</v>
      </c>
      <c r="O134" s="418"/>
      <c r="P134" s="418"/>
      <c r="Q134" s="418"/>
      <c r="R134" s="421"/>
      <c r="S134" s="424"/>
      <c r="T134" s="424"/>
    </row>
    <row r="135" spans="1:23" ht="21" customHeight="1">
      <c r="A135" s="885"/>
      <c r="B135" s="446"/>
      <c r="C135" s="456"/>
      <c r="D135" s="684"/>
      <c r="E135" s="685"/>
      <c r="F135" s="686"/>
      <c r="G135" s="415"/>
      <c r="H135" s="415"/>
      <c r="I135" s="416"/>
      <c r="J135" s="416"/>
      <c r="K135" s="278">
        <v>84.891499999999994</v>
      </c>
      <c r="L135" s="277">
        <v>21</v>
      </c>
      <c r="M135" s="222">
        <v>0</v>
      </c>
      <c r="N135" s="222">
        <v>0</v>
      </c>
      <c r="O135" s="418"/>
      <c r="P135" s="418"/>
      <c r="Q135" s="418"/>
      <c r="R135" s="421"/>
      <c r="S135" s="424"/>
      <c r="T135" s="424"/>
    </row>
    <row r="136" spans="1:23" ht="21" customHeight="1">
      <c r="A136" s="885"/>
      <c r="B136" s="446"/>
      <c r="C136" s="456"/>
      <c r="D136" s="684"/>
      <c r="E136" s="685"/>
      <c r="F136" s="686"/>
      <c r="G136" s="415"/>
      <c r="H136" s="415"/>
      <c r="I136" s="416"/>
      <c r="J136" s="416"/>
      <c r="K136" s="278">
        <v>101.9992</v>
      </c>
      <c r="L136" s="277">
        <v>27</v>
      </c>
      <c r="M136" s="222">
        <v>0</v>
      </c>
      <c r="N136" s="222">
        <v>0</v>
      </c>
      <c r="O136" s="418"/>
      <c r="P136" s="418"/>
      <c r="Q136" s="418"/>
      <c r="R136" s="421"/>
      <c r="S136" s="424"/>
      <c r="T136" s="424"/>
    </row>
    <row r="137" spans="1:23" s="4" customFormat="1" ht="21" customHeight="1">
      <c r="A137" s="885"/>
      <c r="B137" s="447"/>
      <c r="C137" s="457"/>
      <c r="D137" s="687"/>
      <c r="E137" s="688"/>
      <c r="F137" s="689"/>
      <c r="G137" s="427" t="s">
        <v>1354</v>
      </c>
      <c r="H137" s="427"/>
      <c r="I137" s="427"/>
      <c r="J137" s="427"/>
      <c r="K137" s="427"/>
      <c r="L137" s="283">
        <f>SUM(L129:L136)</f>
        <v>932</v>
      </c>
      <c r="M137" s="283">
        <f>SUM(M129:M136)</f>
        <v>0</v>
      </c>
      <c r="N137" s="283">
        <f>SUM(N129:N136)</f>
        <v>0</v>
      </c>
      <c r="O137" s="419"/>
      <c r="P137" s="419"/>
      <c r="Q137" s="419"/>
      <c r="R137" s="422"/>
      <c r="S137" s="425"/>
      <c r="T137" s="425"/>
    </row>
    <row r="138" spans="1:23" s="4" customFormat="1" ht="21.75" customHeight="1">
      <c r="A138" s="885"/>
      <c r="B138" s="662"/>
      <c r="C138" s="663"/>
      <c r="D138" s="663"/>
      <c r="E138" s="663"/>
      <c r="F138" s="663"/>
      <c r="G138" s="663"/>
      <c r="H138" s="663"/>
      <c r="I138" s="663"/>
      <c r="J138" s="663"/>
      <c r="K138" s="664"/>
      <c r="L138" s="16">
        <f>L103+L108+L117+L123+L128</f>
        <v>1951</v>
      </c>
      <c r="M138" s="16">
        <f>M103+M108+M117+M123+M128+M137</f>
        <v>62</v>
      </c>
      <c r="N138" s="16">
        <f>N103+N108+N117+N123+N128+N137</f>
        <v>52</v>
      </c>
      <c r="O138" s="53"/>
      <c r="P138" s="1"/>
      <c r="Q138" s="25"/>
      <c r="R138" s="25"/>
      <c r="S138" s="161"/>
      <c r="T138" s="115"/>
      <c r="U138" s="21"/>
      <c r="V138" s="21"/>
    </row>
    <row r="139" spans="1:23" s="4" customFormat="1" ht="21.75" customHeight="1">
      <c r="A139" s="885"/>
      <c r="B139" s="184" t="s">
        <v>126</v>
      </c>
      <c r="C139" s="455" t="s">
        <v>127</v>
      </c>
      <c r="D139" s="645" t="s">
        <v>618</v>
      </c>
      <c r="E139" s="646"/>
      <c r="F139" s="647"/>
      <c r="G139" s="415" t="s">
        <v>128</v>
      </c>
      <c r="H139" s="415" t="s">
        <v>129</v>
      </c>
      <c r="I139" s="416" t="s">
        <v>119</v>
      </c>
      <c r="J139" s="416" t="s">
        <v>120</v>
      </c>
      <c r="K139" s="19">
        <v>59</v>
      </c>
      <c r="L139" s="167">
        <v>13</v>
      </c>
      <c r="M139" s="92">
        <v>0</v>
      </c>
      <c r="N139" s="92">
        <v>0</v>
      </c>
      <c r="O139" s="491" t="s">
        <v>999</v>
      </c>
      <c r="P139" s="417" t="s">
        <v>1000</v>
      </c>
      <c r="Q139" s="417" t="s">
        <v>130</v>
      </c>
      <c r="R139" s="420" t="s">
        <v>122</v>
      </c>
      <c r="S139" s="471"/>
      <c r="T139" s="450" t="s">
        <v>67</v>
      </c>
      <c r="V139" s="21"/>
    </row>
    <row r="140" spans="1:23" ht="21.75" customHeight="1">
      <c r="A140" s="885"/>
      <c r="B140" s="185"/>
      <c r="C140" s="456"/>
      <c r="D140" s="684"/>
      <c r="E140" s="685"/>
      <c r="F140" s="686"/>
      <c r="G140" s="415"/>
      <c r="H140" s="415"/>
      <c r="I140" s="416"/>
      <c r="J140" s="416"/>
      <c r="K140" s="19">
        <v>60</v>
      </c>
      <c r="L140" s="167">
        <v>21</v>
      </c>
      <c r="M140" s="127">
        <v>0</v>
      </c>
      <c r="N140" s="127">
        <v>0</v>
      </c>
      <c r="O140" s="492"/>
      <c r="P140" s="418"/>
      <c r="Q140" s="418"/>
      <c r="R140" s="421"/>
      <c r="S140" s="471"/>
      <c r="T140" s="450"/>
      <c r="V140" s="21"/>
    </row>
    <row r="141" spans="1:23" ht="21.75" customHeight="1">
      <c r="A141" s="885"/>
      <c r="B141" s="185"/>
      <c r="C141" s="456"/>
      <c r="D141" s="684"/>
      <c r="E141" s="685"/>
      <c r="F141" s="686"/>
      <c r="G141" s="415"/>
      <c r="H141" s="415"/>
      <c r="I141" s="416"/>
      <c r="J141" s="416"/>
      <c r="K141" s="19">
        <v>60</v>
      </c>
      <c r="L141" s="167">
        <v>7</v>
      </c>
      <c r="M141" s="127">
        <v>0</v>
      </c>
      <c r="N141" s="127">
        <v>0</v>
      </c>
      <c r="O141" s="492"/>
      <c r="P141" s="418"/>
      <c r="Q141" s="418"/>
      <c r="R141" s="421"/>
      <c r="S141" s="471"/>
      <c r="T141" s="450"/>
      <c r="V141" s="21"/>
    </row>
    <row r="142" spans="1:23" ht="21.75" customHeight="1">
      <c r="A142" s="885"/>
      <c r="B142" s="185"/>
      <c r="C142" s="456"/>
      <c r="D142" s="684"/>
      <c r="E142" s="685"/>
      <c r="F142" s="686"/>
      <c r="G142" s="415"/>
      <c r="H142" s="415"/>
      <c r="I142" s="416"/>
      <c r="J142" s="416"/>
      <c r="K142" s="19">
        <v>59</v>
      </c>
      <c r="L142" s="167">
        <v>1</v>
      </c>
      <c r="M142" s="127">
        <v>0</v>
      </c>
      <c r="N142" s="127">
        <v>0</v>
      </c>
      <c r="O142" s="492"/>
      <c r="P142" s="418"/>
      <c r="Q142" s="418"/>
      <c r="R142" s="421"/>
      <c r="S142" s="471"/>
      <c r="T142" s="450"/>
      <c r="V142" s="21"/>
    </row>
    <row r="143" spans="1:23" ht="21.75" customHeight="1">
      <c r="A143" s="885"/>
      <c r="B143" s="185"/>
      <c r="C143" s="456"/>
      <c r="D143" s="684"/>
      <c r="E143" s="685"/>
      <c r="F143" s="686"/>
      <c r="G143" s="415"/>
      <c r="H143" s="415"/>
      <c r="I143" s="416"/>
      <c r="J143" s="416"/>
      <c r="K143" s="19">
        <v>85</v>
      </c>
      <c r="L143" s="167">
        <v>74</v>
      </c>
      <c r="M143" s="127">
        <v>1</v>
      </c>
      <c r="N143" s="127">
        <v>1</v>
      </c>
      <c r="O143" s="492"/>
      <c r="P143" s="418"/>
      <c r="Q143" s="418"/>
      <c r="R143" s="421"/>
      <c r="S143" s="471"/>
      <c r="T143" s="450"/>
      <c r="V143" s="21"/>
    </row>
    <row r="144" spans="1:23" s="4" customFormat="1" ht="21.75" customHeight="1">
      <c r="A144" s="885"/>
      <c r="B144" s="185"/>
      <c r="C144" s="457"/>
      <c r="D144" s="687"/>
      <c r="E144" s="688"/>
      <c r="F144" s="689"/>
      <c r="G144" s="427" t="s">
        <v>118</v>
      </c>
      <c r="H144" s="427"/>
      <c r="I144" s="427"/>
      <c r="J144" s="427"/>
      <c r="K144" s="427"/>
      <c r="L144" s="5">
        <f>SUM(L139:L143)</f>
        <v>116</v>
      </c>
      <c r="M144" s="125">
        <f>SUM(M139:M143)</f>
        <v>1</v>
      </c>
      <c r="N144" s="125">
        <f>SUM(N139:N143)</f>
        <v>1</v>
      </c>
      <c r="O144" s="493"/>
      <c r="P144" s="419"/>
      <c r="Q144" s="419"/>
      <c r="R144" s="422"/>
      <c r="S144" s="471"/>
      <c r="T144" s="450"/>
      <c r="V144" s="21"/>
      <c r="W144" s="21"/>
    </row>
    <row r="145" spans="1:24" s="4" customFormat="1" ht="21.75" customHeight="1">
      <c r="A145" s="885"/>
      <c r="B145" s="185"/>
      <c r="C145" s="676" t="s">
        <v>131</v>
      </c>
      <c r="D145" s="666" t="s">
        <v>619</v>
      </c>
      <c r="E145" s="656"/>
      <c r="F145" s="657"/>
      <c r="G145" s="415" t="s">
        <v>132</v>
      </c>
      <c r="H145" s="415" t="s">
        <v>133</v>
      </c>
      <c r="I145" s="416" t="s">
        <v>119</v>
      </c>
      <c r="J145" s="416" t="s">
        <v>120</v>
      </c>
      <c r="K145" s="19">
        <v>74</v>
      </c>
      <c r="L145" s="167">
        <v>48</v>
      </c>
      <c r="M145" s="225">
        <v>0</v>
      </c>
      <c r="N145" s="225">
        <v>0</v>
      </c>
      <c r="O145" s="491" t="s">
        <v>1001</v>
      </c>
      <c r="P145" s="417" t="s">
        <v>1002</v>
      </c>
      <c r="Q145" s="417" t="s">
        <v>1003</v>
      </c>
      <c r="R145" s="417" t="s">
        <v>122</v>
      </c>
      <c r="S145" s="471"/>
      <c r="T145" s="450" t="s">
        <v>67</v>
      </c>
      <c r="V145" s="21"/>
    </row>
    <row r="146" spans="1:24" s="4" customFormat="1" ht="21.75" customHeight="1">
      <c r="A146" s="885"/>
      <c r="B146" s="185"/>
      <c r="C146" s="677"/>
      <c r="D146" s="667"/>
      <c r="E146" s="658"/>
      <c r="F146" s="659"/>
      <c r="G146" s="415"/>
      <c r="H146" s="415"/>
      <c r="I146" s="416"/>
      <c r="J146" s="416"/>
      <c r="K146" s="19" t="s">
        <v>134</v>
      </c>
      <c r="L146" s="167">
        <v>56</v>
      </c>
      <c r="M146" s="225">
        <v>0</v>
      </c>
      <c r="N146" s="225">
        <v>0</v>
      </c>
      <c r="O146" s="492"/>
      <c r="P146" s="418"/>
      <c r="Q146" s="418"/>
      <c r="R146" s="418"/>
      <c r="S146" s="471"/>
      <c r="T146" s="450"/>
      <c r="V146" s="21"/>
    </row>
    <row r="147" spans="1:24" s="4" customFormat="1" ht="21.75" customHeight="1">
      <c r="A147" s="885"/>
      <c r="B147" s="185"/>
      <c r="C147" s="677"/>
      <c r="D147" s="667"/>
      <c r="E147" s="658"/>
      <c r="F147" s="659"/>
      <c r="G147" s="415"/>
      <c r="H147" s="415"/>
      <c r="I147" s="416"/>
      <c r="J147" s="416"/>
      <c r="K147" s="19" t="s">
        <v>135</v>
      </c>
      <c r="L147" s="167">
        <v>28</v>
      </c>
      <c r="M147" s="225">
        <v>3</v>
      </c>
      <c r="N147" s="225">
        <v>3</v>
      </c>
      <c r="O147" s="492"/>
      <c r="P147" s="418"/>
      <c r="Q147" s="418"/>
      <c r="R147" s="418"/>
      <c r="S147" s="471"/>
      <c r="T147" s="450"/>
      <c r="V147" s="21"/>
    </row>
    <row r="148" spans="1:24" s="4" customFormat="1" ht="21.75" customHeight="1">
      <c r="A148" s="885"/>
      <c r="B148" s="185"/>
      <c r="C148" s="677"/>
      <c r="D148" s="667"/>
      <c r="E148" s="658"/>
      <c r="F148" s="659"/>
      <c r="G148" s="415"/>
      <c r="H148" s="415"/>
      <c r="I148" s="416"/>
      <c r="J148" s="416"/>
      <c r="K148" s="19" t="s">
        <v>136</v>
      </c>
      <c r="L148" s="167">
        <v>28</v>
      </c>
      <c r="M148" s="225">
        <v>0</v>
      </c>
      <c r="N148" s="225">
        <v>0</v>
      </c>
      <c r="O148" s="492"/>
      <c r="P148" s="418"/>
      <c r="Q148" s="418"/>
      <c r="R148" s="418"/>
      <c r="S148" s="471"/>
      <c r="T148" s="450"/>
      <c r="V148" s="21"/>
    </row>
    <row r="149" spans="1:24" s="4" customFormat="1" ht="21.75" customHeight="1">
      <c r="A149" s="885"/>
      <c r="B149" s="185"/>
      <c r="C149" s="678"/>
      <c r="D149" s="668"/>
      <c r="E149" s="660"/>
      <c r="F149" s="661"/>
      <c r="G149" s="822" t="s">
        <v>118</v>
      </c>
      <c r="H149" s="823"/>
      <c r="I149" s="823"/>
      <c r="J149" s="823"/>
      <c r="K149" s="824"/>
      <c r="L149" s="18">
        <f>SUM(L145:L148)</f>
        <v>160</v>
      </c>
      <c r="M149" s="125">
        <f>SUM(M145:M148)</f>
        <v>3</v>
      </c>
      <c r="N149" s="125">
        <f>SUM(N145:N148)</f>
        <v>3</v>
      </c>
      <c r="O149" s="493"/>
      <c r="P149" s="419"/>
      <c r="Q149" s="419"/>
      <c r="R149" s="419"/>
      <c r="S149" s="471"/>
      <c r="T149" s="450"/>
      <c r="V149" s="21"/>
      <c r="W149" s="21"/>
    </row>
    <row r="150" spans="1:24" s="4" customFormat="1" ht="21.75" customHeight="1">
      <c r="A150" s="885"/>
      <c r="B150" s="185"/>
      <c r="C150" s="676" t="s">
        <v>137</v>
      </c>
      <c r="D150" s="666" t="s">
        <v>620</v>
      </c>
      <c r="E150" s="656"/>
      <c r="F150" s="657"/>
      <c r="G150" s="676" t="s">
        <v>138</v>
      </c>
      <c r="H150" s="676" t="s">
        <v>139</v>
      </c>
      <c r="I150" s="740" t="s">
        <v>119</v>
      </c>
      <c r="J150" s="740" t="s">
        <v>120</v>
      </c>
      <c r="K150" s="19" t="s">
        <v>140</v>
      </c>
      <c r="L150" s="167">
        <v>68</v>
      </c>
      <c r="M150" s="225">
        <v>0</v>
      </c>
      <c r="N150" s="225">
        <v>0</v>
      </c>
      <c r="O150" s="491" t="s">
        <v>1005</v>
      </c>
      <c r="P150" s="417" t="s">
        <v>1004</v>
      </c>
      <c r="Q150" s="417" t="s">
        <v>962</v>
      </c>
      <c r="R150" s="417" t="s">
        <v>1464</v>
      </c>
      <c r="S150" s="471"/>
      <c r="T150" s="450" t="s">
        <v>67</v>
      </c>
      <c r="V150" s="21"/>
      <c r="X150" s="21"/>
    </row>
    <row r="151" spans="1:24" s="4" customFormat="1" ht="21.75" customHeight="1">
      <c r="A151" s="885"/>
      <c r="B151" s="185"/>
      <c r="C151" s="677"/>
      <c r="D151" s="667"/>
      <c r="E151" s="658"/>
      <c r="F151" s="659"/>
      <c r="G151" s="677"/>
      <c r="H151" s="677"/>
      <c r="I151" s="741"/>
      <c r="J151" s="741"/>
      <c r="K151" s="19" t="s">
        <v>141</v>
      </c>
      <c r="L151" s="167">
        <v>232</v>
      </c>
      <c r="M151" s="225">
        <v>0</v>
      </c>
      <c r="N151" s="225">
        <v>0</v>
      </c>
      <c r="O151" s="492"/>
      <c r="P151" s="418"/>
      <c r="Q151" s="418"/>
      <c r="R151" s="418"/>
      <c r="S151" s="471"/>
      <c r="T151" s="450"/>
      <c r="V151" s="21"/>
    </row>
    <row r="152" spans="1:24" s="4" customFormat="1" ht="21.75" customHeight="1">
      <c r="A152" s="885"/>
      <c r="B152" s="185"/>
      <c r="C152" s="677"/>
      <c r="D152" s="667"/>
      <c r="E152" s="658"/>
      <c r="F152" s="659"/>
      <c r="G152" s="677"/>
      <c r="H152" s="677"/>
      <c r="I152" s="741"/>
      <c r="J152" s="741"/>
      <c r="K152" s="19" t="s">
        <v>142</v>
      </c>
      <c r="L152" s="167">
        <v>56</v>
      </c>
      <c r="M152" s="225">
        <v>1</v>
      </c>
      <c r="N152" s="225">
        <v>1</v>
      </c>
      <c r="O152" s="492"/>
      <c r="P152" s="418"/>
      <c r="Q152" s="418"/>
      <c r="R152" s="418"/>
      <c r="S152" s="471"/>
      <c r="T152" s="450"/>
      <c r="V152" s="21"/>
    </row>
    <row r="153" spans="1:24" s="4" customFormat="1" ht="21.75" customHeight="1">
      <c r="A153" s="885"/>
      <c r="B153" s="185"/>
      <c r="C153" s="677"/>
      <c r="D153" s="667"/>
      <c r="E153" s="658"/>
      <c r="F153" s="659"/>
      <c r="G153" s="678"/>
      <c r="H153" s="678"/>
      <c r="I153" s="742"/>
      <c r="J153" s="742"/>
      <c r="K153" s="19" t="s">
        <v>143</v>
      </c>
      <c r="L153" s="167">
        <v>33</v>
      </c>
      <c r="M153" s="225">
        <v>1</v>
      </c>
      <c r="N153" s="225">
        <v>0</v>
      </c>
      <c r="O153" s="492"/>
      <c r="P153" s="418"/>
      <c r="Q153" s="418"/>
      <c r="R153" s="418"/>
      <c r="S153" s="471"/>
      <c r="T153" s="450"/>
      <c r="V153" s="21"/>
    </row>
    <row r="154" spans="1:24" s="4" customFormat="1" ht="21.75" customHeight="1">
      <c r="A154" s="885"/>
      <c r="B154" s="185"/>
      <c r="C154" s="678"/>
      <c r="D154" s="668"/>
      <c r="E154" s="660"/>
      <c r="F154" s="661"/>
      <c r="G154" s="427" t="s">
        <v>118</v>
      </c>
      <c r="H154" s="427"/>
      <c r="I154" s="427"/>
      <c r="J154" s="427"/>
      <c r="K154" s="427"/>
      <c r="L154" s="5">
        <f>SUM(L150:L153)</f>
        <v>389</v>
      </c>
      <c r="M154" s="125">
        <f>M150+M151+M152+M153</f>
        <v>2</v>
      </c>
      <c r="N154" s="125">
        <f>N150+N151+N152+N153</f>
        <v>1</v>
      </c>
      <c r="O154" s="493"/>
      <c r="P154" s="419"/>
      <c r="Q154" s="419"/>
      <c r="R154" s="419"/>
      <c r="S154" s="471"/>
      <c r="T154" s="450"/>
      <c r="V154" s="21"/>
    </row>
    <row r="155" spans="1:24" s="4" customFormat="1" ht="21.75" customHeight="1">
      <c r="A155" s="885"/>
      <c r="B155" s="185"/>
      <c r="C155" s="676" t="s">
        <v>144</v>
      </c>
      <c r="D155" s="656" t="s">
        <v>621</v>
      </c>
      <c r="E155" s="656"/>
      <c r="F155" s="657"/>
      <c r="G155" s="415" t="s">
        <v>145</v>
      </c>
      <c r="H155" s="415" t="s">
        <v>145</v>
      </c>
      <c r="I155" s="416" t="s">
        <v>119</v>
      </c>
      <c r="J155" s="416" t="s">
        <v>120</v>
      </c>
      <c r="K155" s="19">
        <v>60</v>
      </c>
      <c r="L155" s="167">
        <v>107</v>
      </c>
      <c r="M155" s="225">
        <v>1</v>
      </c>
      <c r="N155" s="225">
        <v>1</v>
      </c>
      <c r="O155" s="491" t="s">
        <v>1006</v>
      </c>
      <c r="P155" s="417" t="s">
        <v>1007</v>
      </c>
      <c r="Q155" s="417" t="s">
        <v>1008</v>
      </c>
      <c r="R155" s="417" t="s">
        <v>853</v>
      </c>
      <c r="S155" s="471"/>
      <c r="T155" s="450" t="s">
        <v>67</v>
      </c>
      <c r="V155" s="21"/>
    </row>
    <row r="156" spans="1:24" s="4" customFormat="1" ht="21.75" customHeight="1">
      <c r="A156" s="885"/>
      <c r="B156" s="185"/>
      <c r="C156" s="677"/>
      <c r="D156" s="658"/>
      <c r="E156" s="658"/>
      <c r="F156" s="659"/>
      <c r="G156" s="415"/>
      <c r="H156" s="415"/>
      <c r="I156" s="416"/>
      <c r="J156" s="416"/>
      <c r="K156" s="19">
        <v>62</v>
      </c>
      <c r="L156" s="167">
        <v>72</v>
      </c>
      <c r="M156" s="225">
        <v>1</v>
      </c>
      <c r="N156" s="225">
        <v>1</v>
      </c>
      <c r="O156" s="492"/>
      <c r="P156" s="418"/>
      <c r="Q156" s="418"/>
      <c r="R156" s="418"/>
      <c r="S156" s="471"/>
      <c r="T156" s="450"/>
      <c r="V156" s="21"/>
    </row>
    <row r="157" spans="1:24" ht="21.75" customHeight="1">
      <c r="A157" s="885"/>
      <c r="B157" s="185"/>
      <c r="C157" s="677"/>
      <c r="D157" s="658"/>
      <c r="E157" s="658"/>
      <c r="F157" s="659"/>
      <c r="G157" s="415"/>
      <c r="H157" s="415"/>
      <c r="I157" s="416"/>
      <c r="J157" s="416"/>
      <c r="K157" s="19">
        <v>64</v>
      </c>
      <c r="L157" s="167">
        <v>35</v>
      </c>
      <c r="M157" s="225">
        <v>1</v>
      </c>
      <c r="N157" s="225">
        <v>1</v>
      </c>
      <c r="O157" s="492"/>
      <c r="P157" s="418"/>
      <c r="Q157" s="418"/>
      <c r="R157" s="418"/>
      <c r="S157" s="471"/>
      <c r="T157" s="450"/>
      <c r="V157" s="21"/>
    </row>
    <row r="158" spans="1:24" ht="21.75" customHeight="1">
      <c r="A158" s="885"/>
      <c r="B158" s="185"/>
      <c r="C158" s="677"/>
      <c r="D158" s="658"/>
      <c r="E158" s="658"/>
      <c r="F158" s="659"/>
      <c r="G158" s="415"/>
      <c r="H158" s="415"/>
      <c r="I158" s="416"/>
      <c r="J158" s="416"/>
      <c r="K158" s="19">
        <v>82</v>
      </c>
      <c r="L158" s="167">
        <v>107</v>
      </c>
      <c r="M158" s="225">
        <v>1</v>
      </c>
      <c r="N158" s="225">
        <v>1</v>
      </c>
      <c r="O158" s="492"/>
      <c r="P158" s="418"/>
      <c r="Q158" s="418"/>
      <c r="R158" s="418"/>
      <c r="S158" s="471"/>
      <c r="T158" s="450"/>
      <c r="V158" s="21"/>
    </row>
    <row r="159" spans="1:24" ht="21.75" customHeight="1">
      <c r="A159" s="885"/>
      <c r="B159" s="185"/>
      <c r="C159" s="677"/>
      <c r="D159" s="658"/>
      <c r="E159" s="658"/>
      <c r="F159" s="659"/>
      <c r="G159" s="415"/>
      <c r="H159" s="415"/>
      <c r="I159" s="416"/>
      <c r="J159" s="416"/>
      <c r="K159" s="19">
        <v>83</v>
      </c>
      <c r="L159" s="167">
        <v>214</v>
      </c>
      <c r="M159" s="225">
        <v>9</v>
      </c>
      <c r="N159" s="225">
        <v>4</v>
      </c>
      <c r="O159" s="492"/>
      <c r="P159" s="418"/>
      <c r="Q159" s="418"/>
      <c r="R159" s="418"/>
      <c r="S159" s="471"/>
      <c r="T159" s="450"/>
      <c r="V159" s="21"/>
    </row>
    <row r="160" spans="1:24" s="4" customFormat="1" ht="21.75" customHeight="1">
      <c r="A160" s="885"/>
      <c r="B160" s="185"/>
      <c r="C160" s="678"/>
      <c r="D160" s="660"/>
      <c r="E160" s="660"/>
      <c r="F160" s="661"/>
      <c r="G160" s="468" t="s">
        <v>118</v>
      </c>
      <c r="H160" s="469"/>
      <c r="I160" s="469"/>
      <c r="J160" s="469"/>
      <c r="K160" s="470"/>
      <c r="L160" s="5">
        <f>SUM(L155:L159)</f>
        <v>535</v>
      </c>
      <c r="M160" s="125">
        <f>M155+M156+M157+M158+M159</f>
        <v>13</v>
      </c>
      <c r="N160" s="125">
        <f>N155+N156+N157+N158+N159</f>
        <v>8</v>
      </c>
      <c r="O160" s="493"/>
      <c r="P160" s="419"/>
      <c r="Q160" s="419"/>
      <c r="R160" s="419"/>
      <c r="S160" s="471"/>
      <c r="T160" s="450"/>
      <c r="V160" s="21"/>
    </row>
    <row r="161" spans="1:22" s="4" customFormat="1" ht="21.75" customHeight="1">
      <c r="A161" s="885"/>
      <c r="B161" s="185"/>
      <c r="C161" s="676" t="s">
        <v>146</v>
      </c>
      <c r="D161" s="666" t="s">
        <v>622</v>
      </c>
      <c r="E161" s="656"/>
      <c r="F161" s="657"/>
      <c r="G161" s="461" t="s">
        <v>465</v>
      </c>
      <c r="H161" s="498" t="s">
        <v>466</v>
      </c>
      <c r="I161" s="498" t="s">
        <v>119</v>
      </c>
      <c r="J161" s="498" t="s">
        <v>120</v>
      </c>
      <c r="K161" s="14">
        <v>42</v>
      </c>
      <c r="L161" s="167">
        <v>19</v>
      </c>
      <c r="M161" s="126">
        <v>0</v>
      </c>
      <c r="N161" s="126">
        <v>0</v>
      </c>
      <c r="O161" s="491" t="s">
        <v>1010</v>
      </c>
      <c r="P161" s="417" t="s">
        <v>1009</v>
      </c>
      <c r="Q161" s="417" t="s">
        <v>1219</v>
      </c>
      <c r="R161" s="588" t="s">
        <v>1217</v>
      </c>
      <c r="S161" s="471"/>
      <c r="T161" s="450" t="s">
        <v>67</v>
      </c>
      <c r="V161" s="21"/>
    </row>
    <row r="162" spans="1:22" s="4" customFormat="1" ht="21.75" customHeight="1">
      <c r="A162" s="885"/>
      <c r="B162" s="185"/>
      <c r="C162" s="677"/>
      <c r="D162" s="667"/>
      <c r="E162" s="658"/>
      <c r="F162" s="659"/>
      <c r="G162" s="786"/>
      <c r="H162" s="462"/>
      <c r="I162" s="462"/>
      <c r="J162" s="462"/>
      <c r="K162" s="14">
        <v>50</v>
      </c>
      <c r="L162" s="167">
        <v>19</v>
      </c>
      <c r="M162" s="126">
        <v>0</v>
      </c>
      <c r="N162" s="126">
        <v>0</v>
      </c>
      <c r="O162" s="492"/>
      <c r="P162" s="418"/>
      <c r="Q162" s="418"/>
      <c r="R162" s="589"/>
      <c r="S162" s="471"/>
      <c r="T162" s="450"/>
      <c r="V162" s="21"/>
    </row>
    <row r="163" spans="1:22" s="4" customFormat="1" ht="21.75" customHeight="1">
      <c r="A163" s="885"/>
      <c r="B163" s="185"/>
      <c r="C163" s="677"/>
      <c r="D163" s="667"/>
      <c r="E163" s="658"/>
      <c r="F163" s="659"/>
      <c r="G163" s="786"/>
      <c r="H163" s="462"/>
      <c r="I163" s="462"/>
      <c r="J163" s="462"/>
      <c r="K163" s="14">
        <v>54</v>
      </c>
      <c r="L163" s="167">
        <v>19</v>
      </c>
      <c r="M163" s="126">
        <v>12</v>
      </c>
      <c r="N163" s="126">
        <v>12</v>
      </c>
      <c r="O163" s="492"/>
      <c r="P163" s="418"/>
      <c r="Q163" s="418"/>
      <c r="R163" s="589"/>
      <c r="S163" s="471"/>
      <c r="T163" s="450"/>
      <c r="V163" s="21"/>
    </row>
    <row r="164" spans="1:22" s="4" customFormat="1" ht="21.75" customHeight="1">
      <c r="A164" s="885"/>
      <c r="B164" s="185"/>
      <c r="C164" s="677"/>
      <c r="D164" s="667"/>
      <c r="E164" s="658"/>
      <c r="F164" s="659"/>
      <c r="G164" s="786"/>
      <c r="H164" s="462"/>
      <c r="I164" s="462"/>
      <c r="J164" s="462"/>
      <c r="K164" s="14">
        <v>59</v>
      </c>
      <c r="L164" s="167">
        <v>38</v>
      </c>
      <c r="M164" s="126">
        <v>11</v>
      </c>
      <c r="N164" s="126">
        <v>7</v>
      </c>
      <c r="O164" s="492"/>
      <c r="P164" s="418"/>
      <c r="Q164" s="418"/>
      <c r="R164" s="589"/>
      <c r="S164" s="471"/>
      <c r="T164" s="450"/>
      <c r="V164" s="21"/>
    </row>
    <row r="165" spans="1:22" s="4" customFormat="1" ht="21.75" customHeight="1">
      <c r="A165" s="885"/>
      <c r="B165" s="185"/>
      <c r="C165" s="677"/>
      <c r="D165" s="667"/>
      <c r="E165" s="658"/>
      <c r="F165" s="659"/>
      <c r="G165" s="786"/>
      <c r="H165" s="462"/>
      <c r="I165" s="462"/>
      <c r="J165" s="462"/>
      <c r="K165" s="14">
        <v>60</v>
      </c>
      <c r="L165" s="167">
        <v>57</v>
      </c>
      <c r="M165" s="126">
        <v>11</v>
      </c>
      <c r="N165" s="126">
        <v>8</v>
      </c>
      <c r="O165" s="492"/>
      <c r="P165" s="418"/>
      <c r="Q165" s="418"/>
      <c r="R165" s="589"/>
      <c r="S165" s="471"/>
      <c r="T165" s="450"/>
      <c r="V165" s="21"/>
    </row>
    <row r="166" spans="1:22" s="4" customFormat="1" ht="21.75" customHeight="1">
      <c r="A166" s="885"/>
      <c r="B166" s="185"/>
      <c r="C166" s="677"/>
      <c r="D166" s="667"/>
      <c r="E166" s="658"/>
      <c r="F166" s="659"/>
      <c r="G166" s="786"/>
      <c r="H166" s="462"/>
      <c r="I166" s="462"/>
      <c r="J166" s="462"/>
      <c r="K166" s="14">
        <v>62</v>
      </c>
      <c r="L166" s="167">
        <v>19</v>
      </c>
      <c r="M166" s="126">
        <v>0</v>
      </c>
      <c r="N166" s="126">
        <v>0</v>
      </c>
      <c r="O166" s="492"/>
      <c r="P166" s="418"/>
      <c r="Q166" s="418"/>
      <c r="R166" s="589"/>
      <c r="S166" s="471"/>
      <c r="T166" s="450"/>
      <c r="V166" s="21"/>
    </row>
    <row r="167" spans="1:22" s="4" customFormat="1" ht="21.75" customHeight="1">
      <c r="A167" s="885"/>
      <c r="B167" s="185"/>
      <c r="C167" s="677"/>
      <c r="D167" s="667"/>
      <c r="E167" s="658"/>
      <c r="F167" s="659"/>
      <c r="G167" s="786"/>
      <c r="H167" s="462"/>
      <c r="I167" s="462"/>
      <c r="J167" s="462"/>
      <c r="K167" s="14">
        <v>70</v>
      </c>
      <c r="L167" s="167">
        <v>38</v>
      </c>
      <c r="M167" s="126">
        <v>0</v>
      </c>
      <c r="N167" s="126">
        <v>0</v>
      </c>
      <c r="O167" s="492"/>
      <c r="P167" s="418"/>
      <c r="Q167" s="418"/>
      <c r="R167" s="589"/>
      <c r="S167" s="471"/>
      <c r="T167" s="450"/>
      <c r="V167" s="21"/>
    </row>
    <row r="168" spans="1:22" s="4" customFormat="1" ht="21.75" customHeight="1">
      <c r="A168" s="885"/>
      <c r="B168" s="185"/>
      <c r="C168" s="677"/>
      <c r="D168" s="667"/>
      <c r="E168" s="658"/>
      <c r="F168" s="659"/>
      <c r="G168" s="786"/>
      <c r="H168" s="462"/>
      <c r="I168" s="462"/>
      <c r="J168" s="462"/>
      <c r="K168" s="14">
        <v>72</v>
      </c>
      <c r="L168" s="167">
        <v>19</v>
      </c>
      <c r="M168" s="126">
        <v>1</v>
      </c>
      <c r="N168" s="126">
        <v>0</v>
      </c>
      <c r="O168" s="492"/>
      <c r="P168" s="418"/>
      <c r="Q168" s="418"/>
      <c r="R168" s="589"/>
      <c r="S168" s="471"/>
      <c r="T168" s="450"/>
      <c r="V168" s="21"/>
    </row>
    <row r="169" spans="1:22" s="4" customFormat="1" ht="21.75" customHeight="1">
      <c r="A169" s="885"/>
      <c r="B169" s="185"/>
      <c r="C169" s="677"/>
      <c r="D169" s="667"/>
      <c r="E169" s="658"/>
      <c r="F169" s="659"/>
      <c r="G169" s="786"/>
      <c r="H169" s="462"/>
      <c r="I169" s="462"/>
      <c r="J169" s="462"/>
      <c r="K169" s="14">
        <v>78</v>
      </c>
      <c r="L169" s="167">
        <v>19</v>
      </c>
      <c r="M169" s="126">
        <v>3</v>
      </c>
      <c r="N169" s="126">
        <v>0</v>
      </c>
      <c r="O169" s="492"/>
      <c r="P169" s="418"/>
      <c r="Q169" s="418"/>
      <c r="R169" s="589"/>
      <c r="S169" s="471"/>
      <c r="T169" s="450"/>
      <c r="V169" s="21"/>
    </row>
    <row r="170" spans="1:22" s="4" customFormat="1" ht="21.75" customHeight="1">
      <c r="A170" s="885"/>
      <c r="B170" s="185"/>
      <c r="C170" s="677"/>
      <c r="D170" s="667"/>
      <c r="E170" s="658"/>
      <c r="F170" s="659"/>
      <c r="G170" s="675"/>
      <c r="H170" s="619"/>
      <c r="I170" s="619"/>
      <c r="J170" s="619"/>
      <c r="K170" s="14">
        <v>81</v>
      </c>
      <c r="L170" s="167">
        <v>19</v>
      </c>
      <c r="M170" s="126">
        <v>1</v>
      </c>
      <c r="N170" s="126">
        <v>0</v>
      </c>
      <c r="O170" s="492"/>
      <c r="P170" s="418"/>
      <c r="Q170" s="418"/>
      <c r="R170" s="589"/>
      <c r="S170" s="471"/>
      <c r="T170" s="450"/>
      <c r="V170" s="21"/>
    </row>
    <row r="171" spans="1:22" s="4" customFormat="1" ht="21.75" customHeight="1">
      <c r="A171" s="885"/>
      <c r="B171" s="185"/>
      <c r="C171" s="678"/>
      <c r="D171" s="668"/>
      <c r="E171" s="660"/>
      <c r="F171" s="661"/>
      <c r="G171" s="468" t="s">
        <v>118</v>
      </c>
      <c r="H171" s="469"/>
      <c r="I171" s="469"/>
      <c r="J171" s="469"/>
      <c r="K171" s="470"/>
      <c r="L171" s="5">
        <f>SUM(L161:L170)</f>
        <v>266</v>
      </c>
      <c r="M171" s="125">
        <f>M161+M162+M163+M164+M165+M166+M167+M168+M169+M170</f>
        <v>39</v>
      </c>
      <c r="N171" s="125">
        <f>N161+N162+N163+N164+N165+N166+N167+N168+N169+N170</f>
        <v>27</v>
      </c>
      <c r="O171" s="493"/>
      <c r="P171" s="419"/>
      <c r="Q171" s="419"/>
      <c r="R171" s="590"/>
      <c r="S171" s="471"/>
      <c r="T171" s="450"/>
      <c r="V171" s="21"/>
    </row>
    <row r="172" spans="1:22" s="4" customFormat="1" ht="21.75" customHeight="1">
      <c r="A172" s="885"/>
      <c r="B172" s="185"/>
      <c r="C172" s="676" t="s">
        <v>146</v>
      </c>
      <c r="D172" s="656" t="s">
        <v>623</v>
      </c>
      <c r="E172" s="656"/>
      <c r="F172" s="657"/>
      <c r="G172" s="452" t="s">
        <v>464</v>
      </c>
      <c r="H172" s="452" t="s">
        <v>464</v>
      </c>
      <c r="I172" s="416" t="s">
        <v>119</v>
      </c>
      <c r="J172" s="416" t="s">
        <v>120</v>
      </c>
      <c r="K172" s="19" t="s">
        <v>149</v>
      </c>
      <c r="L172" s="167">
        <v>108</v>
      </c>
      <c r="M172" s="232">
        <v>0</v>
      </c>
      <c r="N172" s="232">
        <v>0</v>
      </c>
      <c r="O172" s="491" t="s">
        <v>1011</v>
      </c>
      <c r="P172" s="417" t="s">
        <v>1012</v>
      </c>
      <c r="Q172" s="417" t="s">
        <v>1218</v>
      </c>
      <c r="R172" s="588" t="s">
        <v>1217</v>
      </c>
      <c r="S172" s="471"/>
      <c r="T172" s="450" t="s">
        <v>67</v>
      </c>
      <c r="V172" s="21"/>
    </row>
    <row r="173" spans="1:22" s="4" customFormat="1" ht="21.75" customHeight="1">
      <c r="A173" s="885"/>
      <c r="B173" s="185"/>
      <c r="C173" s="677"/>
      <c r="D173" s="658"/>
      <c r="E173" s="658"/>
      <c r="F173" s="659"/>
      <c r="G173" s="453"/>
      <c r="H173" s="453"/>
      <c r="I173" s="416"/>
      <c r="J173" s="416"/>
      <c r="K173" s="19" t="s">
        <v>150</v>
      </c>
      <c r="L173" s="167">
        <v>96</v>
      </c>
      <c r="M173" s="232">
        <v>0</v>
      </c>
      <c r="N173" s="232">
        <v>0</v>
      </c>
      <c r="O173" s="492"/>
      <c r="P173" s="418"/>
      <c r="Q173" s="418"/>
      <c r="R173" s="589"/>
      <c r="S173" s="471"/>
      <c r="T173" s="450"/>
      <c r="V173" s="21"/>
    </row>
    <row r="174" spans="1:22" s="4" customFormat="1" ht="21.75" customHeight="1">
      <c r="A174" s="885"/>
      <c r="B174" s="185"/>
      <c r="C174" s="677"/>
      <c r="D174" s="658"/>
      <c r="E174" s="658"/>
      <c r="F174" s="659"/>
      <c r="G174" s="453"/>
      <c r="H174" s="453"/>
      <c r="I174" s="416"/>
      <c r="J174" s="416"/>
      <c r="K174" s="19" t="s">
        <v>151</v>
      </c>
      <c r="L174" s="167">
        <v>36</v>
      </c>
      <c r="M174" s="232">
        <v>0</v>
      </c>
      <c r="N174" s="232">
        <v>0</v>
      </c>
      <c r="O174" s="492"/>
      <c r="P174" s="418"/>
      <c r="Q174" s="418"/>
      <c r="R174" s="589"/>
      <c r="S174" s="471"/>
      <c r="T174" s="450"/>
      <c r="V174" s="21"/>
    </row>
    <row r="175" spans="1:22" ht="21.75" customHeight="1">
      <c r="A175" s="885"/>
      <c r="B175" s="185"/>
      <c r="C175" s="677"/>
      <c r="D175" s="658"/>
      <c r="E175" s="658"/>
      <c r="F175" s="659"/>
      <c r="G175" s="454"/>
      <c r="H175" s="454"/>
      <c r="I175" s="416"/>
      <c r="J175" s="416"/>
      <c r="K175" s="19" t="s">
        <v>141</v>
      </c>
      <c r="L175" s="167">
        <v>142</v>
      </c>
      <c r="M175" s="232">
        <v>0</v>
      </c>
      <c r="N175" s="232">
        <v>0</v>
      </c>
      <c r="O175" s="492"/>
      <c r="P175" s="418"/>
      <c r="Q175" s="418"/>
      <c r="R175" s="589"/>
      <c r="S175" s="471"/>
      <c r="T175" s="450"/>
      <c r="V175" s="21"/>
    </row>
    <row r="176" spans="1:22" s="4" customFormat="1" ht="21.75" customHeight="1">
      <c r="A176" s="885"/>
      <c r="B176" s="185"/>
      <c r="C176" s="678"/>
      <c r="D176" s="660"/>
      <c r="E176" s="660"/>
      <c r="F176" s="661"/>
      <c r="G176" s="468" t="s">
        <v>118</v>
      </c>
      <c r="H176" s="469"/>
      <c r="I176" s="469"/>
      <c r="J176" s="469"/>
      <c r="K176" s="470"/>
      <c r="L176" s="5">
        <f>SUM(L172:L175)</f>
        <v>382</v>
      </c>
      <c r="M176" s="125">
        <f>M172+M173+M174+M175</f>
        <v>0</v>
      </c>
      <c r="N176" s="125">
        <f>N172+N173+N174+N175</f>
        <v>0</v>
      </c>
      <c r="O176" s="493"/>
      <c r="P176" s="419"/>
      <c r="Q176" s="419"/>
      <c r="R176" s="590"/>
      <c r="S176" s="471"/>
      <c r="T176" s="450"/>
      <c r="V176" s="21"/>
    </row>
    <row r="177" spans="1:20" s="4" customFormat="1" ht="23.25" customHeight="1">
      <c r="A177" s="885"/>
      <c r="B177" s="185"/>
      <c r="C177" s="415" t="s">
        <v>759</v>
      </c>
      <c r="D177" s="479" t="s">
        <v>760</v>
      </c>
      <c r="E177" s="479"/>
      <c r="F177" s="479"/>
      <c r="G177" s="151" t="s">
        <v>761</v>
      </c>
      <c r="H177" s="151" t="s">
        <v>762</v>
      </c>
      <c r="I177" s="151" t="s">
        <v>757</v>
      </c>
      <c r="J177" s="151" t="s">
        <v>758</v>
      </c>
      <c r="K177" s="151">
        <v>59</v>
      </c>
      <c r="L177" s="167">
        <v>55</v>
      </c>
      <c r="M177" s="225">
        <v>1</v>
      </c>
      <c r="N177" s="225">
        <v>1</v>
      </c>
      <c r="O177" s="417" t="s">
        <v>1010</v>
      </c>
      <c r="P177" s="417" t="s">
        <v>1013</v>
      </c>
      <c r="Q177" s="417" t="s">
        <v>1168</v>
      </c>
      <c r="R177" s="417" t="s">
        <v>1164</v>
      </c>
      <c r="S177" s="471"/>
      <c r="T177" s="450" t="s">
        <v>67</v>
      </c>
    </row>
    <row r="178" spans="1:20" s="4" customFormat="1" ht="21" customHeight="1">
      <c r="A178" s="885"/>
      <c r="B178" s="185"/>
      <c r="C178" s="415"/>
      <c r="D178" s="479"/>
      <c r="E178" s="479"/>
      <c r="F178" s="479"/>
      <c r="G178" s="819" t="s">
        <v>764</v>
      </c>
      <c r="H178" s="820"/>
      <c r="I178" s="820"/>
      <c r="J178" s="820"/>
      <c r="K178" s="821"/>
      <c r="L178" s="99">
        <f>L177</f>
        <v>55</v>
      </c>
      <c r="M178" s="125">
        <f>M177</f>
        <v>1</v>
      </c>
      <c r="N178" s="125">
        <f>N177</f>
        <v>1</v>
      </c>
      <c r="O178" s="419"/>
      <c r="P178" s="419"/>
      <c r="Q178" s="419"/>
      <c r="R178" s="419"/>
      <c r="S178" s="471"/>
      <c r="T178" s="450"/>
    </row>
    <row r="179" spans="1:20" s="4" customFormat="1" ht="21" customHeight="1">
      <c r="A179" s="885"/>
      <c r="B179" s="185"/>
      <c r="C179" s="415" t="s">
        <v>765</v>
      </c>
      <c r="D179" s="479" t="s">
        <v>766</v>
      </c>
      <c r="E179" s="479"/>
      <c r="F179" s="479"/>
      <c r="G179" s="483" t="s">
        <v>767</v>
      </c>
      <c r="H179" s="483" t="s">
        <v>768</v>
      </c>
      <c r="I179" s="484" t="s">
        <v>757</v>
      </c>
      <c r="J179" s="484" t="s">
        <v>758</v>
      </c>
      <c r="K179" s="19" t="s">
        <v>769</v>
      </c>
      <c r="L179" s="167">
        <v>13</v>
      </c>
      <c r="M179" s="226">
        <v>0</v>
      </c>
      <c r="N179" s="226">
        <v>0</v>
      </c>
      <c r="O179" s="417" t="s">
        <v>1014</v>
      </c>
      <c r="P179" s="417" t="s">
        <v>1018</v>
      </c>
      <c r="Q179" s="417" t="s">
        <v>881</v>
      </c>
      <c r="R179" s="417" t="s">
        <v>882</v>
      </c>
      <c r="S179" s="471"/>
      <c r="T179" s="450" t="s">
        <v>67</v>
      </c>
    </row>
    <row r="180" spans="1:20" s="4" customFormat="1" ht="21" customHeight="1">
      <c r="A180" s="885"/>
      <c r="B180" s="185"/>
      <c r="C180" s="415"/>
      <c r="D180" s="479"/>
      <c r="E180" s="479"/>
      <c r="F180" s="479"/>
      <c r="G180" s="483"/>
      <c r="H180" s="483"/>
      <c r="I180" s="484"/>
      <c r="J180" s="484"/>
      <c r="K180" s="19" t="s">
        <v>770</v>
      </c>
      <c r="L180" s="167">
        <v>13</v>
      </c>
      <c r="M180" s="226">
        <v>0</v>
      </c>
      <c r="N180" s="226">
        <v>0</v>
      </c>
      <c r="O180" s="418"/>
      <c r="P180" s="418"/>
      <c r="Q180" s="418"/>
      <c r="R180" s="418"/>
      <c r="S180" s="471"/>
      <c r="T180" s="450"/>
    </row>
    <row r="181" spans="1:20" s="4" customFormat="1" ht="21" customHeight="1">
      <c r="A181" s="885"/>
      <c r="B181" s="185"/>
      <c r="C181" s="415"/>
      <c r="D181" s="479"/>
      <c r="E181" s="479"/>
      <c r="F181" s="479"/>
      <c r="G181" s="483"/>
      <c r="H181" s="483"/>
      <c r="I181" s="484"/>
      <c r="J181" s="484"/>
      <c r="K181" s="19" t="s">
        <v>771</v>
      </c>
      <c r="L181" s="167">
        <v>13</v>
      </c>
      <c r="M181" s="226">
        <v>0</v>
      </c>
      <c r="N181" s="226">
        <v>0</v>
      </c>
      <c r="O181" s="418"/>
      <c r="P181" s="418"/>
      <c r="Q181" s="418"/>
      <c r="R181" s="418"/>
      <c r="S181" s="471"/>
      <c r="T181" s="450"/>
    </row>
    <row r="182" spans="1:20" s="4" customFormat="1" ht="21" customHeight="1">
      <c r="A182" s="885"/>
      <c r="B182" s="185"/>
      <c r="C182" s="415"/>
      <c r="D182" s="479"/>
      <c r="E182" s="479"/>
      <c r="F182" s="479"/>
      <c r="G182" s="483"/>
      <c r="H182" s="483"/>
      <c r="I182" s="484"/>
      <c r="J182" s="484"/>
      <c r="K182" s="19" t="s">
        <v>772</v>
      </c>
      <c r="L182" s="167">
        <v>13</v>
      </c>
      <c r="M182" s="226">
        <v>1</v>
      </c>
      <c r="N182" s="226">
        <v>1</v>
      </c>
      <c r="O182" s="418"/>
      <c r="P182" s="418"/>
      <c r="Q182" s="418"/>
      <c r="R182" s="418"/>
      <c r="S182" s="471"/>
      <c r="T182" s="450"/>
    </row>
    <row r="183" spans="1:20" s="4" customFormat="1" ht="21" customHeight="1">
      <c r="A183" s="885"/>
      <c r="B183" s="185"/>
      <c r="C183" s="415"/>
      <c r="D183" s="479"/>
      <c r="E183" s="479"/>
      <c r="F183" s="479"/>
      <c r="G183" s="483"/>
      <c r="H183" s="483"/>
      <c r="I183" s="484"/>
      <c r="J183" s="484"/>
      <c r="K183" s="19" t="s">
        <v>773</v>
      </c>
      <c r="L183" s="167">
        <v>13</v>
      </c>
      <c r="M183" s="226">
        <v>2</v>
      </c>
      <c r="N183" s="226">
        <v>2</v>
      </c>
      <c r="O183" s="418"/>
      <c r="P183" s="418"/>
      <c r="Q183" s="418"/>
      <c r="R183" s="418"/>
      <c r="S183" s="471"/>
      <c r="T183" s="450"/>
    </row>
    <row r="184" spans="1:20" s="4" customFormat="1" ht="21" customHeight="1">
      <c r="A184" s="885"/>
      <c r="B184" s="185"/>
      <c r="C184" s="415"/>
      <c r="D184" s="479"/>
      <c r="E184" s="479"/>
      <c r="F184" s="479"/>
      <c r="G184" s="483"/>
      <c r="H184" s="483"/>
      <c r="I184" s="484"/>
      <c r="J184" s="484"/>
      <c r="K184" s="19" t="s">
        <v>774</v>
      </c>
      <c r="L184" s="167">
        <v>13</v>
      </c>
      <c r="M184" s="226">
        <v>3</v>
      </c>
      <c r="N184" s="226">
        <v>3</v>
      </c>
      <c r="O184" s="418"/>
      <c r="P184" s="418"/>
      <c r="Q184" s="418"/>
      <c r="R184" s="418"/>
      <c r="S184" s="471"/>
      <c r="T184" s="450"/>
    </row>
    <row r="185" spans="1:20" s="4" customFormat="1" ht="21" customHeight="1">
      <c r="A185" s="885"/>
      <c r="B185" s="185"/>
      <c r="C185" s="415"/>
      <c r="D185" s="479"/>
      <c r="E185" s="479"/>
      <c r="F185" s="479"/>
      <c r="G185" s="755" t="s">
        <v>21</v>
      </c>
      <c r="H185" s="755"/>
      <c r="I185" s="755"/>
      <c r="J185" s="755"/>
      <c r="K185" s="755"/>
      <c r="L185" s="99">
        <f>SUM(L179:L184)</f>
        <v>78</v>
      </c>
      <c r="M185" s="125">
        <f>M179+M180+M181+M182+M183+M184</f>
        <v>6</v>
      </c>
      <c r="N185" s="125">
        <f>N179+N180+N181+N182+N183+N184</f>
        <v>6</v>
      </c>
      <c r="O185" s="419"/>
      <c r="P185" s="419"/>
      <c r="Q185" s="419"/>
      <c r="R185" s="419"/>
      <c r="S185" s="471"/>
      <c r="T185" s="450"/>
    </row>
    <row r="186" spans="1:20" s="4" customFormat="1" ht="21" customHeight="1">
      <c r="A186" s="885"/>
      <c r="B186" s="185"/>
      <c r="C186" s="415" t="s">
        <v>759</v>
      </c>
      <c r="D186" s="479" t="s">
        <v>775</v>
      </c>
      <c r="E186" s="479"/>
      <c r="F186" s="479"/>
      <c r="G186" s="461" t="s">
        <v>776</v>
      </c>
      <c r="H186" s="461" t="s">
        <v>776</v>
      </c>
      <c r="I186" s="498" t="s">
        <v>757</v>
      </c>
      <c r="J186" s="498" t="s">
        <v>758</v>
      </c>
      <c r="K186" s="151">
        <v>50</v>
      </c>
      <c r="L186" s="167">
        <v>124</v>
      </c>
      <c r="M186" s="225">
        <v>0</v>
      </c>
      <c r="N186" s="225">
        <v>0</v>
      </c>
      <c r="O186" s="417" t="s">
        <v>1019</v>
      </c>
      <c r="P186" s="417" t="s">
        <v>1015</v>
      </c>
      <c r="Q186" s="417" t="s">
        <v>1016</v>
      </c>
      <c r="R186" s="588" t="s">
        <v>1217</v>
      </c>
      <c r="S186" s="471"/>
      <c r="T186" s="450" t="s">
        <v>67</v>
      </c>
    </row>
    <row r="187" spans="1:20" s="4" customFormat="1" ht="21" customHeight="1">
      <c r="A187" s="885"/>
      <c r="B187" s="185"/>
      <c r="C187" s="415"/>
      <c r="D187" s="479"/>
      <c r="E187" s="479"/>
      <c r="F187" s="479"/>
      <c r="G187" s="675"/>
      <c r="H187" s="675"/>
      <c r="I187" s="619"/>
      <c r="J187" s="619"/>
      <c r="K187" s="151">
        <v>60</v>
      </c>
      <c r="L187" s="167">
        <v>72</v>
      </c>
      <c r="M187" s="225">
        <v>4</v>
      </c>
      <c r="N187" s="225">
        <v>1</v>
      </c>
      <c r="O187" s="418"/>
      <c r="P187" s="418"/>
      <c r="Q187" s="418"/>
      <c r="R187" s="589"/>
      <c r="S187" s="471"/>
      <c r="T187" s="450"/>
    </row>
    <row r="188" spans="1:20" s="4" customFormat="1" ht="21" customHeight="1">
      <c r="A188" s="885"/>
      <c r="B188" s="185"/>
      <c r="C188" s="415"/>
      <c r="D188" s="479"/>
      <c r="E188" s="479"/>
      <c r="F188" s="479"/>
      <c r="G188" s="755" t="s">
        <v>764</v>
      </c>
      <c r="H188" s="755"/>
      <c r="I188" s="755"/>
      <c r="J188" s="755"/>
      <c r="K188" s="755"/>
      <c r="L188" s="99">
        <f>SUM(L186:L187)</f>
        <v>196</v>
      </c>
      <c r="M188" s="125">
        <f>M186+M187</f>
        <v>4</v>
      </c>
      <c r="N188" s="125">
        <f>N186+N187</f>
        <v>1</v>
      </c>
      <c r="O188" s="419"/>
      <c r="P188" s="419"/>
      <c r="Q188" s="419"/>
      <c r="R188" s="590"/>
      <c r="S188" s="471"/>
      <c r="T188" s="450"/>
    </row>
    <row r="189" spans="1:20" s="4" customFormat="1" ht="25.5" customHeight="1">
      <c r="A189" s="885"/>
      <c r="B189" s="185"/>
      <c r="C189" s="676" t="s">
        <v>777</v>
      </c>
      <c r="D189" s="666" t="s">
        <v>778</v>
      </c>
      <c r="E189" s="656"/>
      <c r="F189" s="657"/>
      <c r="G189" s="151" t="s">
        <v>761</v>
      </c>
      <c r="H189" s="162" t="s">
        <v>779</v>
      </c>
      <c r="I189" s="151" t="s">
        <v>757</v>
      </c>
      <c r="J189" s="151" t="s">
        <v>758</v>
      </c>
      <c r="K189" s="151">
        <v>66</v>
      </c>
      <c r="L189" s="167">
        <v>46</v>
      </c>
      <c r="M189" s="225">
        <v>1</v>
      </c>
      <c r="N189" s="225">
        <v>1</v>
      </c>
      <c r="O189" s="417" t="s">
        <v>1020</v>
      </c>
      <c r="P189" s="417" t="s">
        <v>1021</v>
      </c>
      <c r="Q189" s="417" t="s">
        <v>1017</v>
      </c>
      <c r="R189" s="417" t="s">
        <v>1474</v>
      </c>
      <c r="S189" s="471"/>
      <c r="T189" s="450" t="s">
        <v>67</v>
      </c>
    </row>
    <row r="190" spans="1:20" s="4" customFormat="1" ht="21" customHeight="1">
      <c r="A190" s="885"/>
      <c r="B190" s="185"/>
      <c r="C190" s="678"/>
      <c r="D190" s="668"/>
      <c r="E190" s="660"/>
      <c r="F190" s="661"/>
      <c r="G190" s="755" t="s">
        <v>764</v>
      </c>
      <c r="H190" s="755"/>
      <c r="I190" s="755"/>
      <c r="J190" s="755"/>
      <c r="K190" s="755"/>
      <c r="L190" s="99">
        <f>L189</f>
        <v>46</v>
      </c>
      <c r="M190" s="125">
        <f>M189</f>
        <v>1</v>
      </c>
      <c r="N190" s="125">
        <f>N189</f>
        <v>1</v>
      </c>
      <c r="O190" s="419"/>
      <c r="P190" s="419"/>
      <c r="Q190" s="419"/>
      <c r="R190" s="419"/>
      <c r="S190" s="471"/>
      <c r="T190" s="450"/>
    </row>
    <row r="191" spans="1:20" s="4" customFormat="1" ht="21" customHeight="1">
      <c r="A191" s="885"/>
      <c r="B191" s="665"/>
      <c r="C191" s="415" t="s">
        <v>765</v>
      </c>
      <c r="D191" s="479" t="s">
        <v>780</v>
      </c>
      <c r="E191" s="479"/>
      <c r="F191" s="479"/>
      <c r="G191" s="461" t="s">
        <v>781</v>
      </c>
      <c r="H191" s="498" t="s">
        <v>782</v>
      </c>
      <c r="I191" s="498" t="s">
        <v>757</v>
      </c>
      <c r="J191" s="498" t="s">
        <v>758</v>
      </c>
      <c r="K191" s="151">
        <v>73</v>
      </c>
      <c r="L191" s="167">
        <v>139</v>
      </c>
      <c r="M191" s="257">
        <v>3</v>
      </c>
      <c r="N191" s="257">
        <v>3</v>
      </c>
      <c r="O191" s="417" t="s">
        <v>1022</v>
      </c>
      <c r="P191" s="417" t="s">
        <v>1023</v>
      </c>
      <c r="Q191" s="417" t="s">
        <v>1024</v>
      </c>
      <c r="R191" s="417" t="s">
        <v>763</v>
      </c>
      <c r="S191" s="471"/>
      <c r="T191" s="450" t="s">
        <v>67</v>
      </c>
    </row>
    <row r="192" spans="1:20" s="4" customFormat="1" ht="21" customHeight="1">
      <c r="A192" s="885"/>
      <c r="B192" s="665"/>
      <c r="C192" s="415"/>
      <c r="D192" s="479"/>
      <c r="E192" s="479"/>
      <c r="F192" s="479"/>
      <c r="G192" s="786"/>
      <c r="H192" s="462"/>
      <c r="I192" s="462"/>
      <c r="J192" s="462"/>
      <c r="K192" s="151">
        <v>74</v>
      </c>
      <c r="L192" s="167">
        <v>233</v>
      </c>
      <c r="M192" s="257">
        <v>2</v>
      </c>
      <c r="N192" s="257">
        <v>2</v>
      </c>
      <c r="O192" s="418"/>
      <c r="P192" s="418"/>
      <c r="Q192" s="418"/>
      <c r="R192" s="418"/>
      <c r="S192" s="471"/>
      <c r="T192" s="450"/>
    </row>
    <row r="193" spans="1:22" s="4" customFormat="1" ht="21" customHeight="1">
      <c r="A193" s="885"/>
      <c r="B193" s="665"/>
      <c r="C193" s="415"/>
      <c r="D193" s="479"/>
      <c r="E193" s="479"/>
      <c r="F193" s="479"/>
      <c r="G193" s="786"/>
      <c r="H193" s="462"/>
      <c r="I193" s="462"/>
      <c r="J193" s="462"/>
      <c r="K193" s="151">
        <v>84</v>
      </c>
      <c r="L193" s="167">
        <v>274</v>
      </c>
      <c r="M193" s="257">
        <v>4</v>
      </c>
      <c r="N193" s="257">
        <v>5</v>
      </c>
      <c r="O193" s="418"/>
      <c r="P193" s="418"/>
      <c r="Q193" s="418"/>
      <c r="R193" s="418"/>
      <c r="S193" s="471"/>
      <c r="T193" s="450"/>
    </row>
    <row r="194" spans="1:22" s="4" customFormat="1" ht="21" customHeight="1">
      <c r="A194" s="885"/>
      <c r="B194" s="665"/>
      <c r="C194" s="415"/>
      <c r="D194" s="479"/>
      <c r="E194" s="479"/>
      <c r="F194" s="479"/>
      <c r="G194" s="675"/>
      <c r="H194" s="619"/>
      <c r="I194" s="619"/>
      <c r="J194" s="619"/>
      <c r="K194" s="151">
        <v>112</v>
      </c>
      <c r="L194" s="167">
        <v>90</v>
      </c>
      <c r="M194" s="257">
        <v>3</v>
      </c>
      <c r="N194" s="257">
        <v>3</v>
      </c>
      <c r="O194" s="418"/>
      <c r="P194" s="418"/>
      <c r="Q194" s="418"/>
      <c r="R194" s="418"/>
      <c r="S194" s="471"/>
      <c r="T194" s="450"/>
    </row>
    <row r="195" spans="1:22" s="4" customFormat="1" ht="21" customHeight="1">
      <c r="A195" s="885"/>
      <c r="B195" s="665"/>
      <c r="C195" s="415"/>
      <c r="D195" s="479"/>
      <c r="E195" s="479"/>
      <c r="F195" s="479"/>
      <c r="G195" s="755" t="s">
        <v>21</v>
      </c>
      <c r="H195" s="755"/>
      <c r="I195" s="755"/>
      <c r="J195" s="755"/>
      <c r="K195" s="755"/>
      <c r="L195" s="99">
        <f>SUM(L191:L194)</f>
        <v>736</v>
      </c>
      <c r="M195" s="125">
        <f>M191+M192+M193+M194</f>
        <v>12</v>
      </c>
      <c r="N195" s="125">
        <f>N191+N192+N193+N194</f>
        <v>13</v>
      </c>
      <c r="O195" s="419"/>
      <c r="P195" s="419"/>
      <c r="Q195" s="419"/>
      <c r="R195" s="419"/>
      <c r="S195" s="471"/>
      <c r="T195" s="450"/>
    </row>
    <row r="196" spans="1:22" s="4" customFormat="1" ht="40.5">
      <c r="A196" s="885"/>
      <c r="B196" s="665"/>
      <c r="C196" s="426" t="s">
        <v>1029</v>
      </c>
      <c r="D196" s="810" t="s">
        <v>1030</v>
      </c>
      <c r="E196" s="811"/>
      <c r="F196" s="812"/>
      <c r="G196" s="151" t="s">
        <v>1031</v>
      </c>
      <c r="H196" s="162" t="s">
        <v>1032</v>
      </c>
      <c r="I196" s="151" t="s">
        <v>1033</v>
      </c>
      <c r="J196" s="151" t="s">
        <v>1034</v>
      </c>
      <c r="K196" s="151">
        <v>84</v>
      </c>
      <c r="L196" s="92">
        <v>216</v>
      </c>
      <c r="M196" s="124">
        <v>0</v>
      </c>
      <c r="N196" s="124">
        <v>0</v>
      </c>
      <c r="O196" s="653" t="s">
        <v>1035</v>
      </c>
      <c r="P196" s="653" t="s">
        <v>1166</v>
      </c>
      <c r="Q196" s="653" t="s">
        <v>1167</v>
      </c>
      <c r="R196" s="653" t="s">
        <v>1037</v>
      </c>
      <c r="S196" s="423" t="s">
        <v>1038</v>
      </c>
      <c r="T196" s="186"/>
      <c r="U196" s="423"/>
    </row>
    <row r="197" spans="1:22" s="4" customFormat="1" ht="21" customHeight="1">
      <c r="A197" s="885"/>
      <c r="B197" s="665"/>
      <c r="C197" s="504"/>
      <c r="D197" s="816"/>
      <c r="E197" s="817"/>
      <c r="F197" s="818"/>
      <c r="G197" s="909" t="s">
        <v>1039</v>
      </c>
      <c r="H197" s="910"/>
      <c r="I197" s="910"/>
      <c r="J197" s="910"/>
      <c r="K197" s="911"/>
      <c r="L197" s="125">
        <f>L196</f>
        <v>216</v>
      </c>
      <c r="M197" s="125">
        <f>M196</f>
        <v>0</v>
      </c>
      <c r="N197" s="125">
        <f>N196</f>
        <v>0</v>
      </c>
      <c r="O197" s="655"/>
      <c r="P197" s="655"/>
      <c r="Q197" s="655"/>
      <c r="R197" s="655"/>
      <c r="S197" s="425"/>
      <c r="T197" s="186"/>
      <c r="U197" s="425"/>
    </row>
    <row r="198" spans="1:22" s="4" customFormat="1" ht="21" customHeight="1">
      <c r="A198" s="885"/>
      <c r="B198" s="665"/>
      <c r="C198" s="426" t="s">
        <v>1040</v>
      </c>
      <c r="D198" s="810" t="s">
        <v>1041</v>
      </c>
      <c r="E198" s="811"/>
      <c r="F198" s="812"/>
      <c r="G198" s="461" t="s">
        <v>1042</v>
      </c>
      <c r="H198" s="461" t="s">
        <v>1043</v>
      </c>
      <c r="I198" s="498" t="s">
        <v>67</v>
      </c>
      <c r="J198" s="498" t="s">
        <v>68</v>
      </c>
      <c r="K198" s="151">
        <v>47</v>
      </c>
      <c r="L198" s="92">
        <v>26</v>
      </c>
      <c r="M198" s="92">
        <v>0</v>
      </c>
      <c r="N198" s="92">
        <v>0</v>
      </c>
      <c r="O198" s="653" t="s">
        <v>1044</v>
      </c>
      <c r="P198" s="653" t="s">
        <v>1036</v>
      </c>
      <c r="Q198" s="653" t="s">
        <v>1165</v>
      </c>
      <c r="R198" s="653" t="s">
        <v>1164</v>
      </c>
      <c r="S198" s="423" t="s">
        <v>1038</v>
      </c>
      <c r="T198" s="186"/>
      <c r="U198" s="423"/>
    </row>
    <row r="199" spans="1:22" s="4" customFormat="1" ht="21" customHeight="1">
      <c r="A199" s="885"/>
      <c r="B199" s="665"/>
      <c r="C199" s="503"/>
      <c r="D199" s="813"/>
      <c r="E199" s="814"/>
      <c r="F199" s="815"/>
      <c r="G199" s="462"/>
      <c r="H199" s="786"/>
      <c r="I199" s="462"/>
      <c r="J199" s="462"/>
      <c r="K199" s="151">
        <v>50</v>
      </c>
      <c r="L199" s="92">
        <v>19</v>
      </c>
      <c r="M199" s="92">
        <v>0</v>
      </c>
      <c r="N199" s="92">
        <v>0</v>
      </c>
      <c r="O199" s="654"/>
      <c r="P199" s="654"/>
      <c r="Q199" s="654"/>
      <c r="R199" s="654"/>
      <c r="S199" s="424"/>
      <c r="T199" s="186"/>
      <c r="U199" s="424"/>
    </row>
    <row r="200" spans="1:22" s="4" customFormat="1" ht="21" customHeight="1">
      <c r="A200" s="885"/>
      <c r="B200" s="665"/>
      <c r="C200" s="503"/>
      <c r="D200" s="813"/>
      <c r="E200" s="814"/>
      <c r="F200" s="815"/>
      <c r="G200" s="462"/>
      <c r="H200" s="786"/>
      <c r="I200" s="462"/>
      <c r="J200" s="462"/>
      <c r="K200" s="151">
        <v>73</v>
      </c>
      <c r="L200" s="92">
        <v>57</v>
      </c>
      <c r="M200" s="92">
        <v>0</v>
      </c>
      <c r="N200" s="92">
        <v>0</v>
      </c>
      <c r="O200" s="654"/>
      <c r="P200" s="654"/>
      <c r="Q200" s="654"/>
      <c r="R200" s="654"/>
      <c r="S200" s="424"/>
      <c r="T200" s="186"/>
      <c r="U200" s="424"/>
    </row>
    <row r="201" spans="1:22" s="4" customFormat="1" ht="21" customHeight="1">
      <c r="A201" s="885"/>
      <c r="B201" s="665"/>
      <c r="C201" s="503"/>
      <c r="D201" s="813"/>
      <c r="E201" s="814"/>
      <c r="F201" s="815"/>
      <c r="G201" s="619"/>
      <c r="H201" s="675"/>
      <c r="I201" s="619"/>
      <c r="J201" s="619"/>
      <c r="K201" s="151">
        <v>76</v>
      </c>
      <c r="L201" s="92">
        <v>19</v>
      </c>
      <c r="M201" s="92">
        <v>0</v>
      </c>
      <c r="N201" s="92">
        <v>0</v>
      </c>
      <c r="O201" s="654"/>
      <c r="P201" s="654"/>
      <c r="Q201" s="654"/>
      <c r="R201" s="654"/>
      <c r="S201" s="424"/>
      <c r="T201" s="186"/>
      <c r="U201" s="424"/>
    </row>
    <row r="202" spans="1:22" s="4" customFormat="1" ht="21" customHeight="1">
      <c r="A202" s="885"/>
      <c r="B202" s="665"/>
      <c r="C202" s="504"/>
      <c r="D202" s="816"/>
      <c r="E202" s="817"/>
      <c r="F202" s="818"/>
      <c r="G202" s="909" t="s">
        <v>1039</v>
      </c>
      <c r="H202" s="910"/>
      <c r="I202" s="910"/>
      <c r="J202" s="910"/>
      <c r="K202" s="911"/>
      <c r="L202" s="125">
        <f>SUM(L198:L201)</f>
        <v>121</v>
      </c>
      <c r="M202" s="125">
        <f>SUM(M198:M201)</f>
        <v>0</v>
      </c>
      <c r="N202" s="125">
        <f>SUM(N198:N201)</f>
        <v>0</v>
      </c>
      <c r="O202" s="655"/>
      <c r="P202" s="655"/>
      <c r="Q202" s="655"/>
      <c r="R202" s="655"/>
      <c r="S202" s="425"/>
      <c r="T202" s="126"/>
      <c r="U202" s="425"/>
    </row>
    <row r="203" spans="1:22" s="95" customFormat="1" ht="21" customHeight="1">
      <c r="A203" s="885"/>
      <c r="B203" s="665"/>
      <c r="C203" s="498" t="s">
        <v>1081</v>
      </c>
      <c r="D203" s="810" t="s">
        <v>1082</v>
      </c>
      <c r="E203" s="811"/>
      <c r="F203" s="812"/>
      <c r="G203" s="484" t="s">
        <v>1083</v>
      </c>
      <c r="H203" s="484" t="s">
        <v>1084</v>
      </c>
      <c r="I203" s="484" t="s">
        <v>1085</v>
      </c>
      <c r="J203" s="484" t="s">
        <v>1086</v>
      </c>
      <c r="K203" s="14">
        <v>47</v>
      </c>
      <c r="L203" s="92">
        <v>125</v>
      </c>
      <c r="M203" s="92">
        <v>0</v>
      </c>
      <c r="N203" s="92">
        <v>0</v>
      </c>
      <c r="O203" s="653" t="s">
        <v>1087</v>
      </c>
      <c r="P203" s="653" t="s">
        <v>1088</v>
      </c>
      <c r="Q203" s="653" t="s">
        <v>1089</v>
      </c>
      <c r="R203" s="653" t="s">
        <v>1090</v>
      </c>
      <c r="S203" s="423" t="s">
        <v>1091</v>
      </c>
      <c r="T203" s="186"/>
      <c r="U203" s="423"/>
    </row>
    <row r="204" spans="1:22" s="95" customFormat="1" ht="21" customHeight="1">
      <c r="A204" s="885"/>
      <c r="B204" s="665"/>
      <c r="C204" s="462"/>
      <c r="D204" s="813"/>
      <c r="E204" s="814"/>
      <c r="F204" s="815"/>
      <c r="G204" s="484"/>
      <c r="H204" s="484"/>
      <c r="I204" s="484"/>
      <c r="J204" s="484"/>
      <c r="K204" s="14">
        <v>49</v>
      </c>
      <c r="L204" s="92">
        <v>75</v>
      </c>
      <c r="M204" s="92">
        <v>0</v>
      </c>
      <c r="N204" s="92">
        <v>0</v>
      </c>
      <c r="O204" s="654"/>
      <c r="P204" s="654"/>
      <c r="Q204" s="654"/>
      <c r="R204" s="654"/>
      <c r="S204" s="424"/>
      <c r="T204" s="186"/>
      <c r="U204" s="424"/>
    </row>
    <row r="205" spans="1:22" s="95" customFormat="1" ht="21" customHeight="1">
      <c r="A205" s="885"/>
      <c r="B205" s="665"/>
      <c r="C205" s="462"/>
      <c r="D205" s="813"/>
      <c r="E205" s="814"/>
      <c r="F205" s="815"/>
      <c r="G205" s="484"/>
      <c r="H205" s="484"/>
      <c r="I205" s="484"/>
      <c r="J205" s="484"/>
      <c r="K205" s="14">
        <v>41</v>
      </c>
      <c r="L205" s="92">
        <v>25</v>
      </c>
      <c r="M205" s="92">
        <v>6</v>
      </c>
      <c r="N205" s="92">
        <v>6</v>
      </c>
      <c r="O205" s="654"/>
      <c r="P205" s="654"/>
      <c r="Q205" s="654"/>
      <c r="R205" s="654"/>
      <c r="S205" s="424"/>
      <c r="T205" s="186"/>
      <c r="U205" s="424"/>
    </row>
    <row r="206" spans="1:22" s="95" customFormat="1" ht="21" customHeight="1">
      <c r="A206" s="885"/>
      <c r="B206" s="665"/>
      <c r="C206" s="462"/>
      <c r="D206" s="813"/>
      <c r="E206" s="814"/>
      <c r="F206" s="815"/>
      <c r="G206" s="484"/>
      <c r="H206" s="484"/>
      <c r="I206" s="484"/>
      <c r="J206" s="484"/>
      <c r="K206" s="14">
        <v>36</v>
      </c>
      <c r="L206" s="92">
        <v>25</v>
      </c>
      <c r="M206" s="92">
        <v>6</v>
      </c>
      <c r="N206" s="92">
        <v>6</v>
      </c>
      <c r="O206" s="654"/>
      <c r="P206" s="654"/>
      <c r="Q206" s="654"/>
      <c r="R206" s="654"/>
      <c r="S206" s="424"/>
      <c r="T206" s="186"/>
      <c r="U206" s="424"/>
    </row>
    <row r="207" spans="1:22" s="95" customFormat="1" ht="21" customHeight="1">
      <c r="A207" s="885"/>
      <c r="B207" s="665"/>
      <c r="C207" s="619"/>
      <c r="D207" s="816"/>
      <c r="E207" s="817"/>
      <c r="F207" s="818"/>
      <c r="G207" s="909" t="s">
        <v>1092</v>
      </c>
      <c r="H207" s="910"/>
      <c r="I207" s="910"/>
      <c r="J207" s="910"/>
      <c r="K207" s="911"/>
      <c r="L207" s="125">
        <v>250</v>
      </c>
      <c r="M207" s="125">
        <f>SUM(M203:M206)</f>
        <v>12</v>
      </c>
      <c r="N207" s="125">
        <f>SUM(N203:N206)</f>
        <v>12</v>
      </c>
      <c r="O207" s="655"/>
      <c r="P207" s="655"/>
      <c r="Q207" s="655"/>
      <c r="R207" s="655"/>
      <c r="S207" s="425"/>
      <c r="T207" s="186"/>
      <c r="U207" s="425"/>
    </row>
    <row r="208" spans="1:22" ht="21.75" customHeight="1">
      <c r="A208" s="885"/>
      <c r="B208" s="662" t="s">
        <v>124</v>
      </c>
      <c r="C208" s="663"/>
      <c r="D208" s="663"/>
      <c r="E208" s="663"/>
      <c r="F208" s="663"/>
      <c r="G208" s="663"/>
      <c r="H208" s="663"/>
      <c r="I208" s="663"/>
      <c r="J208" s="663"/>
      <c r="K208" s="664"/>
      <c r="L208" s="16">
        <f>L144+L149+L154+L160+L171+L176+L178+L185+L188+L190+L195+L197+L202+L207</f>
        <v>3546</v>
      </c>
      <c r="M208" s="16">
        <f>+M144+M149+M154+M160+M171+M176+M178+M185+M188+M190+M195+M197+M202+M207</f>
        <v>94</v>
      </c>
      <c r="N208" s="16">
        <f>N144+N149+N154+N160+N171+N176+N178+N185+N188+N190+N195+N197+N202+N207</f>
        <v>74</v>
      </c>
      <c r="O208" s="53"/>
      <c r="P208" s="1"/>
      <c r="Q208" s="25"/>
      <c r="R208" s="25"/>
      <c r="S208" s="161"/>
      <c r="T208" s="115"/>
      <c r="U208" s="187"/>
      <c r="V208" s="21"/>
    </row>
    <row r="209" spans="1:24" s="4" customFormat="1" ht="21.75" customHeight="1">
      <c r="A209" s="885"/>
      <c r="B209" s="445" t="s">
        <v>152</v>
      </c>
      <c r="C209" s="455" t="s">
        <v>153</v>
      </c>
      <c r="D209" s="645" t="s">
        <v>533</v>
      </c>
      <c r="E209" s="646"/>
      <c r="F209" s="647"/>
      <c r="G209" s="415" t="s">
        <v>154</v>
      </c>
      <c r="H209" s="415" t="s">
        <v>155</v>
      </c>
      <c r="I209" s="416" t="s">
        <v>119</v>
      </c>
      <c r="J209" s="416" t="s">
        <v>120</v>
      </c>
      <c r="K209" s="26">
        <v>84.563500000000005</v>
      </c>
      <c r="L209" s="27">
        <v>58</v>
      </c>
      <c r="M209" s="176">
        <v>0</v>
      </c>
      <c r="N209" s="176">
        <v>0</v>
      </c>
      <c r="O209" s="491" t="s">
        <v>966</v>
      </c>
      <c r="P209" s="417" t="s">
        <v>969</v>
      </c>
      <c r="Q209" s="417" t="s">
        <v>976</v>
      </c>
      <c r="R209" s="420" t="s">
        <v>122</v>
      </c>
      <c r="S209" s="471"/>
      <c r="T209" s="450" t="s">
        <v>67</v>
      </c>
      <c r="V209" s="21"/>
    </row>
    <row r="210" spans="1:24" ht="21.75" customHeight="1">
      <c r="A210" s="885"/>
      <c r="B210" s="446"/>
      <c r="C210" s="456"/>
      <c r="D210" s="684"/>
      <c r="E210" s="685"/>
      <c r="F210" s="686"/>
      <c r="G210" s="415"/>
      <c r="H210" s="415"/>
      <c r="I210" s="416"/>
      <c r="J210" s="416"/>
      <c r="K210" s="26">
        <v>84.868899999999996</v>
      </c>
      <c r="L210" s="27">
        <v>58</v>
      </c>
      <c r="M210" s="176">
        <v>0</v>
      </c>
      <c r="N210" s="176">
        <v>0</v>
      </c>
      <c r="O210" s="492"/>
      <c r="P210" s="418"/>
      <c r="Q210" s="418"/>
      <c r="R210" s="421"/>
      <c r="S210" s="471"/>
      <c r="T210" s="450"/>
      <c r="V210" s="21"/>
    </row>
    <row r="211" spans="1:24" ht="21.75" customHeight="1">
      <c r="A211" s="885"/>
      <c r="B211" s="446"/>
      <c r="C211" s="456"/>
      <c r="D211" s="684"/>
      <c r="E211" s="685"/>
      <c r="F211" s="686"/>
      <c r="G211" s="415"/>
      <c r="H211" s="415"/>
      <c r="I211" s="416"/>
      <c r="J211" s="416"/>
      <c r="K211" s="26">
        <v>84.679100000000005</v>
      </c>
      <c r="L211" s="27">
        <v>98</v>
      </c>
      <c r="M211" s="176">
        <v>0</v>
      </c>
      <c r="N211" s="176">
        <v>0</v>
      </c>
      <c r="O211" s="492"/>
      <c r="P211" s="418"/>
      <c r="Q211" s="418"/>
      <c r="R211" s="421"/>
      <c r="S211" s="471"/>
      <c r="T211" s="450"/>
      <c r="V211" s="21"/>
    </row>
    <row r="212" spans="1:24" ht="21.75" customHeight="1">
      <c r="A212" s="885"/>
      <c r="B212" s="446"/>
      <c r="C212" s="456"/>
      <c r="D212" s="684"/>
      <c r="E212" s="685"/>
      <c r="F212" s="686"/>
      <c r="G212" s="415"/>
      <c r="H212" s="415"/>
      <c r="I212" s="416"/>
      <c r="J212" s="416"/>
      <c r="K212" s="26">
        <v>84.679100000000005</v>
      </c>
      <c r="L212" s="27">
        <v>104</v>
      </c>
      <c r="M212" s="176">
        <v>1</v>
      </c>
      <c r="N212" s="176">
        <v>1</v>
      </c>
      <c r="O212" s="492"/>
      <c r="P212" s="418"/>
      <c r="Q212" s="418"/>
      <c r="R212" s="421"/>
      <c r="S212" s="471"/>
      <c r="T212" s="450"/>
      <c r="V212" s="21"/>
    </row>
    <row r="213" spans="1:24" ht="21.75" customHeight="1">
      <c r="A213" s="885"/>
      <c r="B213" s="446"/>
      <c r="C213" s="456"/>
      <c r="D213" s="684"/>
      <c r="E213" s="685"/>
      <c r="F213" s="686"/>
      <c r="G213" s="415"/>
      <c r="H213" s="415"/>
      <c r="I213" s="416"/>
      <c r="J213" s="416"/>
      <c r="K213" s="26">
        <v>84.915000000000006</v>
      </c>
      <c r="L213" s="27">
        <v>106</v>
      </c>
      <c r="M213" s="176">
        <v>0</v>
      </c>
      <c r="N213" s="176">
        <v>0</v>
      </c>
      <c r="O213" s="492"/>
      <c r="P213" s="418"/>
      <c r="Q213" s="418"/>
      <c r="R213" s="421"/>
      <c r="S213" s="471"/>
      <c r="T213" s="450"/>
      <c r="V213" s="21"/>
    </row>
    <row r="214" spans="1:24" ht="21.75" customHeight="1">
      <c r="A214" s="885"/>
      <c r="B214" s="446"/>
      <c r="C214" s="456"/>
      <c r="D214" s="684"/>
      <c r="E214" s="685"/>
      <c r="F214" s="686"/>
      <c r="G214" s="415"/>
      <c r="H214" s="415"/>
      <c r="I214" s="416"/>
      <c r="J214" s="416"/>
      <c r="K214" s="26">
        <v>84.915000000000006</v>
      </c>
      <c r="L214" s="27">
        <v>104</v>
      </c>
      <c r="M214" s="176">
        <v>0</v>
      </c>
      <c r="N214" s="176">
        <v>0</v>
      </c>
      <c r="O214" s="492"/>
      <c r="P214" s="418"/>
      <c r="Q214" s="418"/>
      <c r="R214" s="421"/>
      <c r="S214" s="471"/>
      <c r="T214" s="450"/>
      <c r="V214" s="21"/>
    </row>
    <row r="215" spans="1:24" ht="21.75" customHeight="1">
      <c r="A215" s="885"/>
      <c r="B215" s="446"/>
      <c r="C215" s="456"/>
      <c r="D215" s="684"/>
      <c r="E215" s="685"/>
      <c r="F215" s="686"/>
      <c r="G215" s="415"/>
      <c r="H215" s="415"/>
      <c r="I215" s="416"/>
      <c r="J215" s="416"/>
      <c r="K215" s="26">
        <v>84.793199999999999</v>
      </c>
      <c r="L215" s="27">
        <v>54</v>
      </c>
      <c r="M215" s="176">
        <v>1</v>
      </c>
      <c r="N215" s="176">
        <v>1</v>
      </c>
      <c r="O215" s="492"/>
      <c r="P215" s="418"/>
      <c r="Q215" s="418"/>
      <c r="R215" s="421"/>
      <c r="S215" s="471"/>
      <c r="T215" s="450"/>
      <c r="V215" s="21"/>
    </row>
    <row r="216" spans="1:24" s="4" customFormat="1" ht="21.75" customHeight="1">
      <c r="A216" s="885"/>
      <c r="B216" s="446"/>
      <c r="C216" s="457"/>
      <c r="D216" s="687"/>
      <c r="E216" s="688"/>
      <c r="F216" s="689"/>
      <c r="G216" s="468" t="s">
        <v>118</v>
      </c>
      <c r="H216" s="469"/>
      <c r="I216" s="469"/>
      <c r="J216" s="469"/>
      <c r="K216" s="470"/>
      <c r="L216" s="5">
        <f>SUM(L209:L215)</f>
        <v>582</v>
      </c>
      <c r="M216" s="5">
        <f>SUM(M209:M215)</f>
        <v>2</v>
      </c>
      <c r="N216" s="5">
        <f>SUM(N209:N215)</f>
        <v>2</v>
      </c>
      <c r="O216" s="493"/>
      <c r="P216" s="419"/>
      <c r="Q216" s="419"/>
      <c r="R216" s="422"/>
      <c r="S216" s="471"/>
      <c r="T216" s="450"/>
      <c r="V216" s="21"/>
      <c r="W216" s="21"/>
      <c r="X216" s="21"/>
    </row>
    <row r="217" spans="1:24" s="4" customFormat="1" ht="21.75" customHeight="1">
      <c r="A217" s="885"/>
      <c r="B217" s="446"/>
      <c r="C217" s="415" t="s">
        <v>153</v>
      </c>
      <c r="D217" s="479" t="s">
        <v>534</v>
      </c>
      <c r="E217" s="479"/>
      <c r="F217" s="479"/>
      <c r="G217" s="415" t="s">
        <v>156</v>
      </c>
      <c r="H217" s="415" t="s">
        <v>157</v>
      </c>
      <c r="I217" s="416" t="s">
        <v>119</v>
      </c>
      <c r="J217" s="416" t="s">
        <v>120</v>
      </c>
      <c r="K217" s="28">
        <v>59.75</v>
      </c>
      <c r="L217" s="167">
        <v>7</v>
      </c>
      <c r="M217" s="64">
        <v>0</v>
      </c>
      <c r="N217" s="64">
        <v>0</v>
      </c>
      <c r="O217" s="776" t="s">
        <v>967</v>
      </c>
      <c r="P217" s="448" t="s">
        <v>970</v>
      </c>
      <c r="Q217" s="448" t="s">
        <v>975</v>
      </c>
      <c r="R217" s="448" t="s">
        <v>694</v>
      </c>
      <c r="S217" s="471"/>
      <c r="T217" s="450" t="s">
        <v>67</v>
      </c>
      <c r="V217" s="21"/>
    </row>
    <row r="218" spans="1:24" s="4" customFormat="1" ht="21.75" customHeight="1">
      <c r="A218" s="885"/>
      <c r="B218" s="446"/>
      <c r="C218" s="415"/>
      <c r="D218" s="479"/>
      <c r="E218" s="479"/>
      <c r="F218" s="479"/>
      <c r="G218" s="415"/>
      <c r="H218" s="415"/>
      <c r="I218" s="416"/>
      <c r="J218" s="416"/>
      <c r="K218" s="28">
        <v>59.96</v>
      </c>
      <c r="L218" s="167">
        <v>134</v>
      </c>
      <c r="M218" s="64">
        <v>0</v>
      </c>
      <c r="N218" s="64">
        <v>0</v>
      </c>
      <c r="O218" s="776"/>
      <c r="P218" s="448"/>
      <c r="Q218" s="448"/>
      <c r="R218" s="448"/>
      <c r="S218" s="471"/>
      <c r="T218" s="450"/>
      <c r="V218" s="21"/>
    </row>
    <row r="219" spans="1:24" s="4" customFormat="1" ht="21.75" customHeight="1">
      <c r="A219" s="885"/>
      <c r="B219" s="446"/>
      <c r="C219" s="415"/>
      <c r="D219" s="479"/>
      <c r="E219" s="479"/>
      <c r="F219" s="479"/>
      <c r="G219" s="415"/>
      <c r="H219" s="415"/>
      <c r="I219" s="416"/>
      <c r="J219" s="416"/>
      <c r="K219" s="28">
        <v>84.7</v>
      </c>
      <c r="L219" s="167">
        <v>72</v>
      </c>
      <c r="M219" s="64">
        <v>0</v>
      </c>
      <c r="N219" s="64">
        <v>0</v>
      </c>
      <c r="O219" s="776"/>
      <c r="P219" s="448"/>
      <c r="Q219" s="448"/>
      <c r="R219" s="448"/>
      <c r="S219" s="471"/>
      <c r="T219" s="450"/>
      <c r="V219" s="21"/>
    </row>
    <row r="220" spans="1:24" s="4" customFormat="1" ht="21.75" customHeight="1">
      <c r="A220" s="885"/>
      <c r="B220" s="446"/>
      <c r="C220" s="415"/>
      <c r="D220" s="479"/>
      <c r="E220" s="479"/>
      <c r="F220" s="479"/>
      <c r="G220" s="415"/>
      <c r="H220" s="415"/>
      <c r="I220" s="416"/>
      <c r="J220" s="416"/>
      <c r="K220" s="28">
        <v>101.59</v>
      </c>
      <c r="L220" s="167">
        <v>2</v>
      </c>
      <c r="M220" s="64">
        <v>0</v>
      </c>
      <c r="N220" s="64">
        <v>0</v>
      </c>
      <c r="O220" s="776"/>
      <c r="P220" s="448"/>
      <c r="Q220" s="448"/>
      <c r="R220" s="448"/>
      <c r="S220" s="471"/>
      <c r="T220" s="450"/>
      <c r="V220" s="21"/>
    </row>
    <row r="221" spans="1:24" s="4" customFormat="1" ht="21.75" customHeight="1">
      <c r="A221" s="885"/>
      <c r="B221" s="446"/>
      <c r="C221" s="415"/>
      <c r="D221" s="479"/>
      <c r="E221" s="479"/>
      <c r="F221" s="479"/>
      <c r="G221" s="415"/>
      <c r="H221" s="415"/>
      <c r="I221" s="416"/>
      <c r="J221" s="416"/>
      <c r="K221" s="28">
        <v>101.84</v>
      </c>
      <c r="L221" s="167">
        <v>1</v>
      </c>
      <c r="M221" s="64">
        <v>0</v>
      </c>
      <c r="N221" s="64">
        <v>0</v>
      </c>
      <c r="O221" s="776"/>
      <c r="P221" s="448"/>
      <c r="Q221" s="448"/>
      <c r="R221" s="448"/>
      <c r="S221" s="471"/>
      <c r="T221" s="450"/>
      <c r="V221" s="21"/>
    </row>
    <row r="222" spans="1:24" s="4" customFormat="1" ht="21.75" customHeight="1">
      <c r="A222" s="885"/>
      <c r="B222" s="446"/>
      <c r="C222" s="415"/>
      <c r="D222" s="479"/>
      <c r="E222" s="479"/>
      <c r="F222" s="479"/>
      <c r="G222" s="415"/>
      <c r="H222" s="415"/>
      <c r="I222" s="416"/>
      <c r="J222" s="416"/>
      <c r="K222" s="28">
        <v>145.29</v>
      </c>
      <c r="L222" s="167">
        <v>3</v>
      </c>
      <c r="M222" s="64">
        <v>0</v>
      </c>
      <c r="N222" s="64">
        <v>0</v>
      </c>
      <c r="O222" s="776"/>
      <c r="P222" s="448"/>
      <c r="Q222" s="448"/>
      <c r="R222" s="448"/>
      <c r="S222" s="471"/>
      <c r="T222" s="450"/>
      <c r="V222" s="21"/>
    </row>
    <row r="223" spans="1:24" s="4" customFormat="1" ht="21.75" customHeight="1">
      <c r="A223" s="885"/>
      <c r="B223" s="446"/>
      <c r="C223" s="450"/>
      <c r="D223" s="479"/>
      <c r="E223" s="479"/>
      <c r="F223" s="479"/>
      <c r="G223" s="468" t="s">
        <v>118</v>
      </c>
      <c r="H223" s="469"/>
      <c r="I223" s="469"/>
      <c r="J223" s="469"/>
      <c r="K223" s="470"/>
      <c r="L223" s="5">
        <f>SUM(L217:L222)</f>
        <v>219</v>
      </c>
      <c r="M223" s="5">
        <f>SUM(M217:M222)</f>
        <v>0</v>
      </c>
      <c r="N223" s="5">
        <f>SUM(N217:N222)</f>
        <v>0</v>
      </c>
      <c r="O223" s="777"/>
      <c r="P223" s="449"/>
      <c r="Q223" s="449"/>
      <c r="R223" s="449"/>
      <c r="S223" s="471"/>
      <c r="T223" s="450"/>
      <c r="V223" s="21"/>
    </row>
    <row r="224" spans="1:24" s="4" customFormat="1" ht="21.75" customHeight="1">
      <c r="A224" s="885"/>
      <c r="B224" s="446"/>
      <c r="C224" s="432" t="s">
        <v>153</v>
      </c>
      <c r="D224" s="666" t="s">
        <v>532</v>
      </c>
      <c r="E224" s="656"/>
      <c r="F224" s="657"/>
      <c r="G224" s="461" t="s">
        <v>158</v>
      </c>
      <c r="H224" s="461" t="s">
        <v>159</v>
      </c>
      <c r="I224" s="498" t="s">
        <v>119</v>
      </c>
      <c r="J224" s="498" t="s">
        <v>120</v>
      </c>
      <c r="K224" s="151">
        <v>59.69</v>
      </c>
      <c r="L224" s="167">
        <v>29</v>
      </c>
      <c r="M224" s="241">
        <v>1</v>
      </c>
      <c r="N224" s="64">
        <v>1</v>
      </c>
      <c r="O224" s="912" t="s">
        <v>968</v>
      </c>
      <c r="P224" s="487" t="s">
        <v>971</v>
      </c>
      <c r="Q224" s="487" t="s">
        <v>974</v>
      </c>
      <c r="R224" s="487" t="s">
        <v>882</v>
      </c>
      <c r="S224" s="471"/>
      <c r="T224" s="450" t="s">
        <v>67</v>
      </c>
      <c r="V224" s="21"/>
    </row>
    <row r="225" spans="1:22" s="4" customFormat="1" ht="21.75" customHeight="1">
      <c r="A225" s="885"/>
      <c r="B225" s="446"/>
      <c r="C225" s="433"/>
      <c r="D225" s="667"/>
      <c r="E225" s="658"/>
      <c r="F225" s="659"/>
      <c r="G225" s="786"/>
      <c r="H225" s="786"/>
      <c r="I225" s="462"/>
      <c r="J225" s="462"/>
      <c r="K225" s="151">
        <v>71.56</v>
      </c>
      <c r="L225" s="167">
        <v>54</v>
      </c>
      <c r="M225" s="241">
        <v>6</v>
      </c>
      <c r="N225" s="64">
        <v>5</v>
      </c>
      <c r="O225" s="913"/>
      <c r="P225" s="488"/>
      <c r="Q225" s="488"/>
      <c r="R225" s="488"/>
      <c r="S225" s="471"/>
      <c r="T225" s="450"/>
      <c r="V225" s="21"/>
    </row>
    <row r="226" spans="1:22" s="4" customFormat="1" ht="21.75" customHeight="1">
      <c r="A226" s="885"/>
      <c r="B226" s="446"/>
      <c r="C226" s="433"/>
      <c r="D226" s="667"/>
      <c r="E226" s="658"/>
      <c r="F226" s="659"/>
      <c r="G226" s="786"/>
      <c r="H226" s="786"/>
      <c r="I226" s="462"/>
      <c r="J226" s="462"/>
      <c r="K226" s="151">
        <v>74.7</v>
      </c>
      <c r="L226" s="167">
        <v>25</v>
      </c>
      <c r="M226" s="241">
        <v>6</v>
      </c>
      <c r="N226" s="64">
        <v>3</v>
      </c>
      <c r="O226" s="913"/>
      <c r="P226" s="488"/>
      <c r="Q226" s="488"/>
      <c r="R226" s="488"/>
      <c r="S226" s="471"/>
      <c r="T226" s="450"/>
      <c r="V226" s="21"/>
    </row>
    <row r="227" spans="1:22" s="4" customFormat="1" ht="21.75" customHeight="1">
      <c r="A227" s="885"/>
      <c r="B227" s="446"/>
      <c r="C227" s="434"/>
      <c r="D227" s="668"/>
      <c r="E227" s="660"/>
      <c r="F227" s="661"/>
      <c r="G227" s="468" t="s">
        <v>118</v>
      </c>
      <c r="H227" s="469"/>
      <c r="I227" s="469"/>
      <c r="J227" s="469"/>
      <c r="K227" s="470"/>
      <c r="L227" s="5">
        <f>SUM(L224:L226)</f>
        <v>108</v>
      </c>
      <c r="M227" s="5">
        <f>SUM(M224:M226)</f>
        <v>13</v>
      </c>
      <c r="N227" s="5">
        <f>SUM(N224:N226)</f>
        <v>9</v>
      </c>
      <c r="O227" s="914"/>
      <c r="P227" s="494"/>
      <c r="Q227" s="494"/>
      <c r="R227" s="494"/>
      <c r="S227" s="471"/>
      <c r="T227" s="450"/>
      <c r="V227" s="21"/>
    </row>
    <row r="228" spans="1:22" s="4" customFormat="1" ht="21.75" customHeight="1">
      <c r="A228" s="885"/>
      <c r="B228" s="446"/>
      <c r="C228" s="676" t="s">
        <v>160</v>
      </c>
      <c r="D228" s="656" t="s">
        <v>531</v>
      </c>
      <c r="E228" s="656"/>
      <c r="F228" s="657"/>
      <c r="G228" s="415" t="s">
        <v>161</v>
      </c>
      <c r="H228" s="415" t="s">
        <v>162</v>
      </c>
      <c r="I228" s="416" t="s">
        <v>119</v>
      </c>
      <c r="J228" s="416" t="s">
        <v>120</v>
      </c>
      <c r="K228" s="28">
        <v>59</v>
      </c>
      <c r="L228" s="167">
        <v>30</v>
      </c>
      <c r="M228" s="167">
        <v>0</v>
      </c>
      <c r="N228" s="167">
        <v>0</v>
      </c>
      <c r="O228" s="491" t="s">
        <v>968</v>
      </c>
      <c r="P228" s="417" t="s">
        <v>972</v>
      </c>
      <c r="Q228" s="417" t="s">
        <v>973</v>
      </c>
      <c r="R228" s="417" t="s">
        <v>1340</v>
      </c>
      <c r="S228" s="471"/>
      <c r="T228" s="450" t="s">
        <v>67</v>
      </c>
      <c r="V228" s="21"/>
    </row>
    <row r="229" spans="1:22" s="4" customFormat="1" ht="21.75" customHeight="1">
      <c r="A229" s="885"/>
      <c r="B229" s="446"/>
      <c r="C229" s="677"/>
      <c r="D229" s="658"/>
      <c r="E229" s="658"/>
      <c r="F229" s="659"/>
      <c r="G229" s="415"/>
      <c r="H229" s="415"/>
      <c r="I229" s="416"/>
      <c r="J229" s="416"/>
      <c r="K229" s="28">
        <v>65</v>
      </c>
      <c r="L229" s="167">
        <v>15</v>
      </c>
      <c r="M229" s="167">
        <v>0</v>
      </c>
      <c r="N229" s="167">
        <v>0</v>
      </c>
      <c r="O229" s="492"/>
      <c r="P229" s="418"/>
      <c r="Q229" s="418"/>
      <c r="R229" s="418"/>
      <c r="S229" s="471"/>
      <c r="T229" s="450"/>
      <c r="V229" s="21"/>
    </row>
    <row r="230" spans="1:22" ht="21.75" customHeight="1">
      <c r="A230" s="885"/>
      <c r="B230" s="446"/>
      <c r="C230" s="677"/>
      <c r="D230" s="658"/>
      <c r="E230" s="658"/>
      <c r="F230" s="659"/>
      <c r="G230" s="415"/>
      <c r="H230" s="415"/>
      <c r="I230" s="416"/>
      <c r="J230" s="416"/>
      <c r="K230" s="28">
        <v>76</v>
      </c>
      <c r="L230" s="167">
        <v>345</v>
      </c>
      <c r="M230" s="167">
        <v>0</v>
      </c>
      <c r="N230" s="167">
        <v>0</v>
      </c>
      <c r="O230" s="492"/>
      <c r="P230" s="418"/>
      <c r="Q230" s="418"/>
      <c r="R230" s="418"/>
      <c r="S230" s="471"/>
      <c r="T230" s="450"/>
      <c r="V230" s="21"/>
    </row>
    <row r="231" spans="1:22" ht="21.75" customHeight="1">
      <c r="A231" s="885"/>
      <c r="B231" s="446"/>
      <c r="C231" s="677"/>
      <c r="D231" s="658"/>
      <c r="E231" s="658"/>
      <c r="F231" s="659"/>
      <c r="G231" s="415"/>
      <c r="H231" s="415"/>
      <c r="I231" s="416"/>
      <c r="J231" s="416"/>
      <c r="K231" s="28">
        <v>84</v>
      </c>
      <c r="L231" s="167">
        <v>442</v>
      </c>
      <c r="M231" s="167">
        <v>0</v>
      </c>
      <c r="N231" s="167">
        <v>0</v>
      </c>
      <c r="O231" s="492"/>
      <c r="P231" s="418"/>
      <c r="Q231" s="418"/>
      <c r="R231" s="418"/>
      <c r="S231" s="471"/>
      <c r="T231" s="450"/>
      <c r="V231" s="21"/>
    </row>
    <row r="232" spans="1:22" s="4" customFormat="1" ht="21.75" customHeight="1">
      <c r="A232" s="885"/>
      <c r="B232" s="446"/>
      <c r="C232" s="678"/>
      <c r="D232" s="660"/>
      <c r="E232" s="660"/>
      <c r="F232" s="661"/>
      <c r="G232" s="468" t="s">
        <v>118</v>
      </c>
      <c r="H232" s="469"/>
      <c r="I232" s="469"/>
      <c r="J232" s="469"/>
      <c r="K232" s="470"/>
      <c r="L232" s="5">
        <f>SUM(L228:L231)</f>
        <v>832</v>
      </c>
      <c r="M232" s="5">
        <f>SUM(M228:M231)</f>
        <v>0</v>
      </c>
      <c r="N232" s="5">
        <f>SUM(N228:N231)</f>
        <v>0</v>
      </c>
      <c r="O232" s="493"/>
      <c r="P232" s="419"/>
      <c r="Q232" s="419"/>
      <c r="R232" s="419"/>
      <c r="S232" s="471"/>
      <c r="T232" s="450"/>
      <c r="V232" s="21"/>
    </row>
    <row r="233" spans="1:22" s="4" customFormat="1" ht="21.75" customHeight="1">
      <c r="A233" s="885"/>
      <c r="B233" s="446"/>
      <c r="C233" s="676" t="s">
        <v>163</v>
      </c>
      <c r="D233" s="666" t="s">
        <v>530</v>
      </c>
      <c r="E233" s="656"/>
      <c r="F233" s="657"/>
      <c r="G233" s="498" t="s">
        <v>164</v>
      </c>
      <c r="H233" s="498" t="s">
        <v>165</v>
      </c>
      <c r="I233" s="498" t="s">
        <v>119</v>
      </c>
      <c r="J233" s="498" t="s">
        <v>120</v>
      </c>
      <c r="K233" s="151">
        <v>84.985399999999998</v>
      </c>
      <c r="L233" s="167">
        <v>96</v>
      </c>
      <c r="M233" s="64">
        <v>0</v>
      </c>
      <c r="N233" s="64">
        <v>0</v>
      </c>
      <c r="O233" s="491" t="s">
        <v>965</v>
      </c>
      <c r="P233" s="417" t="s">
        <v>964</v>
      </c>
      <c r="Q233" s="417" t="s">
        <v>963</v>
      </c>
      <c r="R233" s="417" t="s">
        <v>121</v>
      </c>
      <c r="S233" s="471"/>
      <c r="T233" s="583" t="s">
        <v>949</v>
      </c>
      <c r="V233" s="21"/>
    </row>
    <row r="234" spans="1:22" s="4" customFormat="1" ht="21.75" customHeight="1">
      <c r="A234" s="885"/>
      <c r="B234" s="446"/>
      <c r="C234" s="677"/>
      <c r="D234" s="667"/>
      <c r="E234" s="658"/>
      <c r="F234" s="659"/>
      <c r="G234" s="462"/>
      <c r="H234" s="462"/>
      <c r="I234" s="462"/>
      <c r="J234" s="462"/>
      <c r="K234" s="151">
        <v>84.844800000000006</v>
      </c>
      <c r="L234" s="167">
        <v>27</v>
      </c>
      <c r="M234" s="64">
        <v>0</v>
      </c>
      <c r="N234" s="64">
        <v>0</v>
      </c>
      <c r="O234" s="492"/>
      <c r="P234" s="418"/>
      <c r="Q234" s="418"/>
      <c r="R234" s="418"/>
      <c r="S234" s="471"/>
      <c r="T234" s="583"/>
      <c r="V234" s="21"/>
    </row>
    <row r="235" spans="1:22" s="4" customFormat="1" ht="21.75" customHeight="1">
      <c r="A235" s="885"/>
      <c r="B235" s="446"/>
      <c r="C235" s="677"/>
      <c r="D235" s="667"/>
      <c r="E235" s="658"/>
      <c r="F235" s="659"/>
      <c r="G235" s="462"/>
      <c r="H235" s="462"/>
      <c r="I235" s="462"/>
      <c r="J235" s="462"/>
      <c r="K235" s="151">
        <v>84.978800000000007</v>
      </c>
      <c r="L235" s="167">
        <v>27</v>
      </c>
      <c r="M235" s="64">
        <v>0</v>
      </c>
      <c r="N235" s="64">
        <v>0</v>
      </c>
      <c r="O235" s="492"/>
      <c r="P235" s="418"/>
      <c r="Q235" s="418"/>
      <c r="R235" s="418"/>
      <c r="S235" s="471"/>
      <c r="T235" s="583"/>
      <c r="V235" s="21"/>
    </row>
    <row r="236" spans="1:22" s="4" customFormat="1" ht="21.75" customHeight="1">
      <c r="A236" s="885"/>
      <c r="B236" s="446"/>
      <c r="C236" s="677"/>
      <c r="D236" s="667"/>
      <c r="E236" s="658"/>
      <c r="F236" s="659"/>
      <c r="G236" s="462"/>
      <c r="H236" s="462"/>
      <c r="I236" s="462"/>
      <c r="J236" s="462"/>
      <c r="K236" s="151">
        <v>84.955500000000001</v>
      </c>
      <c r="L236" s="167">
        <v>30</v>
      </c>
      <c r="M236" s="64">
        <v>0</v>
      </c>
      <c r="N236" s="64">
        <v>0</v>
      </c>
      <c r="O236" s="492"/>
      <c r="P236" s="418"/>
      <c r="Q236" s="418"/>
      <c r="R236" s="418"/>
      <c r="S236" s="471"/>
      <c r="T236" s="583"/>
      <c r="V236" s="21"/>
    </row>
    <row r="237" spans="1:22" s="4" customFormat="1" ht="21.75" customHeight="1">
      <c r="A237" s="885"/>
      <c r="B237" s="446"/>
      <c r="C237" s="677"/>
      <c r="D237" s="667"/>
      <c r="E237" s="658"/>
      <c r="F237" s="659"/>
      <c r="G237" s="462"/>
      <c r="H237" s="462"/>
      <c r="I237" s="462"/>
      <c r="J237" s="462"/>
      <c r="K237" s="151">
        <v>84.914199999999994</v>
      </c>
      <c r="L237" s="167">
        <v>24</v>
      </c>
      <c r="M237" s="64">
        <v>0</v>
      </c>
      <c r="N237" s="64">
        <v>0</v>
      </c>
      <c r="O237" s="492"/>
      <c r="P237" s="418"/>
      <c r="Q237" s="418"/>
      <c r="R237" s="418"/>
      <c r="S237" s="471"/>
      <c r="T237" s="583"/>
      <c r="V237" s="21"/>
    </row>
    <row r="238" spans="1:22" s="4" customFormat="1" ht="21.75" customHeight="1">
      <c r="A238" s="885"/>
      <c r="B238" s="446"/>
      <c r="C238" s="677"/>
      <c r="D238" s="667"/>
      <c r="E238" s="658"/>
      <c r="F238" s="659"/>
      <c r="G238" s="462"/>
      <c r="H238" s="462"/>
      <c r="I238" s="462"/>
      <c r="J238" s="462"/>
      <c r="K238" s="151">
        <v>136.5763</v>
      </c>
      <c r="L238" s="167">
        <v>4</v>
      </c>
      <c r="M238" s="64">
        <v>0</v>
      </c>
      <c r="N238" s="64">
        <v>0</v>
      </c>
      <c r="O238" s="492"/>
      <c r="P238" s="418"/>
      <c r="Q238" s="418"/>
      <c r="R238" s="418"/>
      <c r="S238" s="471"/>
      <c r="T238" s="583"/>
      <c r="V238" s="21"/>
    </row>
    <row r="239" spans="1:22" s="4" customFormat="1" ht="21.75" customHeight="1">
      <c r="A239" s="885"/>
      <c r="B239" s="446"/>
      <c r="C239" s="677"/>
      <c r="D239" s="667"/>
      <c r="E239" s="658"/>
      <c r="F239" s="659"/>
      <c r="G239" s="462"/>
      <c r="H239" s="462"/>
      <c r="I239" s="462"/>
      <c r="J239" s="462"/>
      <c r="K239" s="151">
        <v>137.50819999999999</v>
      </c>
      <c r="L239" s="167">
        <v>1</v>
      </c>
      <c r="M239" s="64">
        <v>0</v>
      </c>
      <c r="N239" s="64">
        <v>0</v>
      </c>
      <c r="O239" s="492"/>
      <c r="P239" s="418"/>
      <c r="Q239" s="418"/>
      <c r="R239" s="418"/>
      <c r="S239" s="471"/>
      <c r="T239" s="583"/>
      <c r="V239" s="21"/>
    </row>
    <row r="240" spans="1:22" s="4" customFormat="1" ht="21.75" customHeight="1">
      <c r="A240" s="885"/>
      <c r="B240" s="446"/>
      <c r="C240" s="677"/>
      <c r="D240" s="667"/>
      <c r="E240" s="658"/>
      <c r="F240" s="659"/>
      <c r="G240" s="619"/>
      <c r="H240" s="619"/>
      <c r="I240" s="619"/>
      <c r="J240" s="619"/>
      <c r="K240" s="151">
        <v>139.98240000000001</v>
      </c>
      <c r="L240" s="167">
        <v>1</v>
      </c>
      <c r="M240" s="64">
        <v>0</v>
      </c>
      <c r="N240" s="64">
        <v>0</v>
      </c>
      <c r="O240" s="492"/>
      <c r="P240" s="418"/>
      <c r="Q240" s="418"/>
      <c r="R240" s="418"/>
      <c r="S240" s="471"/>
      <c r="T240" s="583"/>
      <c r="V240" s="21"/>
    </row>
    <row r="241" spans="1:22" s="4" customFormat="1" ht="21.75" customHeight="1">
      <c r="A241" s="885"/>
      <c r="B241" s="446"/>
      <c r="C241" s="678"/>
      <c r="D241" s="668"/>
      <c r="E241" s="660"/>
      <c r="F241" s="661"/>
      <c r="G241" s="147"/>
      <c r="H241" s="148"/>
      <c r="I241" s="148"/>
      <c r="J241" s="148"/>
      <c r="K241" s="158"/>
      <c r="L241" s="5">
        <f>SUM(L233:L240)</f>
        <v>210</v>
      </c>
      <c r="M241" s="5">
        <f>SUM(M233:M240)</f>
        <v>0</v>
      </c>
      <c r="N241" s="5">
        <f>SUM(N233:N240)</f>
        <v>0</v>
      </c>
      <c r="O241" s="493"/>
      <c r="P241" s="419"/>
      <c r="Q241" s="419"/>
      <c r="R241" s="419"/>
      <c r="S241" s="471"/>
      <c r="T241" s="583"/>
      <c r="V241" s="21"/>
    </row>
    <row r="242" spans="1:22" s="4" customFormat="1" ht="21.75" customHeight="1">
      <c r="A242" s="885"/>
      <c r="B242" s="446"/>
      <c r="C242" s="455" t="s">
        <v>430</v>
      </c>
      <c r="D242" s="645" t="s">
        <v>529</v>
      </c>
      <c r="E242" s="646"/>
      <c r="F242" s="647"/>
      <c r="G242" s="881" t="s">
        <v>161</v>
      </c>
      <c r="H242" s="452" t="s">
        <v>166</v>
      </c>
      <c r="I242" s="881" t="s">
        <v>31</v>
      </c>
      <c r="J242" s="881" t="s">
        <v>32</v>
      </c>
      <c r="K242" s="29">
        <v>39.468899999999998</v>
      </c>
      <c r="L242" s="57">
        <v>30</v>
      </c>
      <c r="M242" s="75">
        <v>0</v>
      </c>
      <c r="N242" s="75">
        <v>0</v>
      </c>
      <c r="O242" s="807" t="s">
        <v>960</v>
      </c>
      <c r="P242" s="709" t="s">
        <v>961</v>
      </c>
      <c r="Q242" s="709" t="s">
        <v>962</v>
      </c>
      <c r="R242" s="709" t="s">
        <v>1340</v>
      </c>
      <c r="S242" s="471"/>
      <c r="T242" s="450" t="s">
        <v>67</v>
      </c>
      <c r="V242" s="21"/>
    </row>
    <row r="243" spans="1:22" s="4" customFormat="1" ht="21.75" customHeight="1">
      <c r="A243" s="885"/>
      <c r="B243" s="446"/>
      <c r="C243" s="456"/>
      <c r="D243" s="684"/>
      <c r="E243" s="685"/>
      <c r="F243" s="686"/>
      <c r="G243" s="768"/>
      <c r="H243" s="768"/>
      <c r="I243" s="768"/>
      <c r="J243" s="768"/>
      <c r="K243" s="29">
        <v>49.983899999999998</v>
      </c>
      <c r="L243" s="57">
        <v>56</v>
      </c>
      <c r="M243" s="75">
        <v>0</v>
      </c>
      <c r="N243" s="75">
        <v>0</v>
      </c>
      <c r="O243" s="808"/>
      <c r="P243" s="710"/>
      <c r="Q243" s="710"/>
      <c r="R243" s="710"/>
      <c r="S243" s="471"/>
      <c r="T243" s="450"/>
      <c r="V243" s="21"/>
    </row>
    <row r="244" spans="1:22" s="4" customFormat="1" ht="21.75" customHeight="1">
      <c r="A244" s="885"/>
      <c r="B244" s="446"/>
      <c r="C244" s="456"/>
      <c r="D244" s="684"/>
      <c r="E244" s="685"/>
      <c r="F244" s="686"/>
      <c r="G244" s="768"/>
      <c r="H244" s="768"/>
      <c r="I244" s="768"/>
      <c r="J244" s="768"/>
      <c r="K244" s="29">
        <v>59.987099999999998</v>
      </c>
      <c r="L244" s="57">
        <v>42</v>
      </c>
      <c r="M244" s="75">
        <v>0</v>
      </c>
      <c r="N244" s="75">
        <v>0</v>
      </c>
      <c r="O244" s="808"/>
      <c r="P244" s="710"/>
      <c r="Q244" s="710"/>
      <c r="R244" s="710"/>
      <c r="S244" s="471"/>
      <c r="T244" s="450"/>
      <c r="V244" s="21"/>
    </row>
    <row r="245" spans="1:22" s="4" customFormat="1" ht="21.75" customHeight="1">
      <c r="A245" s="885"/>
      <c r="B245" s="446"/>
      <c r="C245" s="456"/>
      <c r="D245" s="684"/>
      <c r="E245" s="685"/>
      <c r="F245" s="686"/>
      <c r="G245" s="768"/>
      <c r="H245" s="768"/>
      <c r="I245" s="768"/>
      <c r="J245" s="768"/>
      <c r="K245" s="29" t="s">
        <v>167</v>
      </c>
      <c r="L245" s="57">
        <v>83</v>
      </c>
      <c r="M245" s="75">
        <v>0</v>
      </c>
      <c r="N245" s="75">
        <v>0</v>
      </c>
      <c r="O245" s="808"/>
      <c r="P245" s="710"/>
      <c r="Q245" s="710"/>
      <c r="R245" s="710"/>
      <c r="S245" s="471"/>
      <c r="T245" s="450"/>
      <c r="V245" s="21"/>
    </row>
    <row r="246" spans="1:22" s="4" customFormat="1" ht="21.75" customHeight="1">
      <c r="A246" s="885"/>
      <c r="B246" s="446"/>
      <c r="C246" s="456"/>
      <c r="D246" s="684"/>
      <c r="E246" s="685"/>
      <c r="F246" s="686"/>
      <c r="G246" s="769"/>
      <c r="H246" s="769"/>
      <c r="I246" s="769"/>
      <c r="J246" s="769"/>
      <c r="K246" s="29" t="s">
        <v>168</v>
      </c>
      <c r="L246" s="57">
        <v>25</v>
      </c>
      <c r="M246" s="75">
        <v>0</v>
      </c>
      <c r="N246" s="75">
        <v>0</v>
      </c>
      <c r="O246" s="808"/>
      <c r="P246" s="710"/>
      <c r="Q246" s="710"/>
      <c r="R246" s="710"/>
      <c r="S246" s="471"/>
      <c r="T246" s="450"/>
      <c r="V246" s="21"/>
    </row>
    <row r="247" spans="1:22" s="4" customFormat="1" ht="21.75" customHeight="1">
      <c r="A247" s="885"/>
      <c r="B247" s="446"/>
      <c r="C247" s="457"/>
      <c r="D247" s="687"/>
      <c r="E247" s="688"/>
      <c r="F247" s="689"/>
      <c r="G247" s="147"/>
      <c r="H247" s="148"/>
      <c r="I247" s="148"/>
      <c r="J247" s="148"/>
      <c r="K247" s="158"/>
      <c r="L247" s="5">
        <f>SUM(L242:L246)</f>
        <v>236</v>
      </c>
      <c r="M247" s="5">
        <f>SUM(M242:M246)</f>
        <v>0</v>
      </c>
      <c r="N247" s="5">
        <f>SUM(N242:N246)</f>
        <v>0</v>
      </c>
      <c r="O247" s="809"/>
      <c r="P247" s="711"/>
      <c r="Q247" s="711"/>
      <c r="R247" s="711"/>
      <c r="S247" s="471"/>
      <c r="T247" s="450"/>
      <c r="V247" s="21"/>
    </row>
    <row r="248" spans="1:22" s="4" customFormat="1" ht="21.75" customHeight="1">
      <c r="A248" s="885"/>
      <c r="B248" s="446"/>
      <c r="C248" s="676" t="s">
        <v>169</v>
      </c>
      <c r="D248" s="666" t="s">
        <v>528</v>
      </c>
      <c r="E248" s="656"/>
      <c r="F248" s="657"/>
      <c r="G248" s="498" t="s">
        <v>170</v>
      </c>
      <c r="H248" s="498" t="s">
        <v>171</v>
      </c>
      <c r="I248" s="498" t="s">
        <v>119</v>
      </c>
      <c r="J248" s="498" t="s">
        <v>120</v>
      </c>
      <c r="K248" s="14" t="s">
        <v>172</v>
      </c>
      <c r="L248" s="167">
        <v>1</v>
      </c>
      <c r="M248" s="167">
        <v>0</v>
      </c>
      <c r="N248" s="167">
        <v>0</v>
      </c>
      <c r="O248" s="491" t="s">
        <v>959</v>
      </c>
      <c r="P248" s="417" t="s">
        <v>958</v>
      </c>
      <c r="Q248" s="417" t="s">
        <v>957</v>
      </c>
      <c r="R248" s="417" t="s">
        <v>694</v>
      </c>
      <c r="S248" s="471"/>
      <c r="T248" s="450" t="s">
        <v>67</v>
      </c>
      <c r="V248" s="21"/>
    </row>
    <row r="249" spans="1:22" s="4" customFormat="1" ht="21.75" customHeight="1">
      <c r="A249" s="885"/>
      <c r="B249" s="446"/>
      <c r="C249" s="677"/>
      <c r="D249" s="667"/>
      <c r="E249" s="658"/>
      <c r="F249" s="659"/>
      <c r="G249" s="462"/>
      <c r="H249" s="462"/>
      <c r="I249" s="462"/>
      <c r="J249" s="462"/>
      <c r="K249" s="14" t="s">
        <v>173</v>
      </c>
      <c r="L249" s="167">
        <v>17</v>
      </c>
      <c r="M249" s="167">
        <v>0</v>
      </c>
      <c r="N249" s="167">
        <v>0</v>
      </c>
      <c r="O249" s="492"/>
      <c r="P249" s="418"/>
      <c r="Q249" s="418"/>
      <c r="R249" s="418"/>
      <c r="S249" s="471"/>
      <c r="T249" s="450"/>
      <c r="V249" s="21"/>
    </row>
    <row r="250" spans="1:22" s="4" customFormat="1" ht="21.75" customHeight="1">
      <c r="A250" s="885"/>
      <c r="B250" s="446"/>
      <c r="C250" s="677"/>
      <c r="D250" s="667"/>
      <c r="E250" s="658"/>
      <c r="F250" s="659"/>
      <c r="G250" s="462"/>
      <c r="H250" s="462"/>
      <c r="I250" s="462"/>
      <c r="J250" s="462"/>
      <c r="K250" s="14">
        <v>64.797399999999996</v>
      </c>
      <c r="L250" s="167">
        <v>13</v>
      </c>
      <c r="M250" s="167">
        <v>0</v>
      </c>
      <c r="N250" s="167">
        <v>0</v>
      </c>
      <c r="O250" s="492"/>
      <c r="P250" s="418"/>
      <c r="Q250" s="418"/>
      <c r="R250" s="418"/>
      <c r="S250" s="471"/>
      <c r="T250" s="450"/>
      <c r="V250" s="21"/>
    </row>
    <row r="251" spans="1:22" s="4" customFormat="1" ht="21.75" customHeight="1">
      <c r="A251" s="885"/>
      <c r="B251" s="446"/>
      <c r="C251" s="677"/>
      <c r="D251" s="667"/>
      <c r="E251" s="658"/>
      <c r="F251" s="659"/>
      <c r="G251" s="462"/>
      <c r="H251" s="462"/>
      <c r="I251" s="462"/>
      <c r="J251" s="462"/>
      <c r="K251" s="14">
        <v>66.7774</v>
      </c>
      <c r="L251" s="167">
        <v>10</v>
      </c>
      <c r="M251" s="167">
        <v>0</v>
      </c>
      <c r="N251" s="167">
        <v>0</v>
      </c>
      <c r="O251" s="492"/>
      <c r="P251" s="418"/>
      <c r="Q251" s="418"/>
      <c r="R251" s="418"/>
      <c r="S251" s="471"/>
      <c r="T251" s="450"/>
      <c r="V251" s="21"/>
    </row>
    <row r="252" spans="1:22" s="4" customFormat="1" ht="21.75" customHeight="1">
      <c r="A252" s="885"/>
      <c r="B252" s="446"/>
      <c r="C252" s="677"/>
      <c r="D252" s="667"/>
      <c r="E252" s="658"/>
      <c r="F252" s="659"/>
      <c r="G252" s="619"/>
      <c r="H252" s="619"/>
      <c r="I252" s="619"/>
      <c r="J252" s="619"/>
      <c r="K252" s="14">
        <v>68.555400000000006</v>
      </c>
      <c r="L252" s="167">
        <v>18</v>
      </c>
      <c r="M252" s="167">
        <v>0</v>
      </c>
      <c r="N252" s="167">
        <v>0</v>
      </c>
      <c r="O252" s="492"/>
      <c r="P252" s="418"/>
      <c r="Q252" s="418"/>
      <c r="R252" s="418"/>
      <c r="S252" s="471"/>
      <c r="T252" s="450"/>
      <c r="V252" s="21"/>
    </row>
    <row r="253" spans="1:22" s="4" customFormat="1" ht="21.75" customHeight="1">
      <c r="A253" s="885"/>
      <c r="B253" s="446"/>
      <c r="C253" s="678"/>
      <c r="D253" s="668"/>
      <c r="E253" s="660"/>
      <c r="F253" s="661"/>
      <c r="G253" s="468" t="s">
        <v>118</v>
      </c>
      <c r="H253" s="469"/>
      <c r="I253" s="469"/>
      <c r="J253" s="469"/>
      <c r="K253" s="470"/>
      <c r="L253" s="5">
        <f>SUM(L248:L252)</f>
        <v>59</v>
      </c>
      <c r="M253" s="5">
        <f>SUM(M248:M252)</f>
        <v>0</v>
      </c>
      <c r="N253" s="5">
        <f>SUM(N248:N252)</f>
        <v>0</v>
      </c>
      <c r="O253" s="493"/>
      <c r="P253" s="419"/>
      <c r="Q253" s="419"/>
      <c r="R253" s="419"/>
      <c r="S253" s="471"/>
      <c r="T253" s="450"/>
      <c r="V253" s="21"/>
    </row>
    <row r="254" spans="1:22" s="4" customFormat="1" ht="21.75" customHeight="1">
      <c r="A254" s="885"/>
      <c r="B254" s="446"/>
      <c r="C254" s="779" t="s">
        <v>695</v>
      </c>
      <c r="D254" s="746" t="s">
        <v>696</v>
      </c>
      <c r="E254" s="747"/>
      <c r="F254" s="748"/>
      <c r="G254" s="682" t="s">
        <v>697</v>
      </c>
      <c r="H254" s="682" t="s">
        <v>697</v>
      </c>
      <c r="I254" s="682" t="s">
        <v>67</v>
      </c>
      <c r="J254" s="682" t="s">
        <v>68</v>
      </c>
      <c r="K254" s="188">
        <v>72.63</v>
      </c>
      <c r="L254" s="64">
        <v>62</v>
      </c>
      <c r="M254" s="64">
        <v>0</v>
      </c>
      <c r="N254" s="64">
        <v>0</v>
      </c>
      <c r="O254" s="595" t="s">
        <v>1173</v>
      </c>
      <c r="P254" s="595" t="s">
        <v>1174</v>
      </c>
      <c r="Q254" s="595" t="s">
        <v>1175</v>
      </c>
      <c r="R254" s="595" t="s">
        <v>49</v>
      </c>
      <c r="S254" s="471"/>
      <c r="T254" s="450" t="s">
        <v>67</v>
      </c>
      <c r="V254" s="21"/>
    </row>
    <row r="255" spans="1:22" s="4" customFormat="1" ht="21.75" customHeight="1">
      <c r="A255" s="885"/>
      <c r="B255" s="446"/>
      <c r="C255" s="780"/>
      <c r="D255" s="749"/>
      <c r="E255" s="750"/>
      <c r="F255" s="751"/>
      <c r="G255" s="683"/>
      <c r="H255" s="683"/>
      <c r="I255" s="683"/>
      <c r="J255" s="683"/>
      <c r="K255" s="188">
        <v>76.25</v>
      </c>
      <c r="L255" s="64">
        <v>56</v>
      </c>
      <c r="M255" s="64">
        <v>0</v>
      </c>
      <c r="N255" s="64">
        <v>0</v>
      </c>
      <c r="O255" s="596"/>
      <c r="P255" s="596"/>
      <c r="Q255" s="596"/>
      <c r="R255" s="596"/>
      <c r="S255" s="471"/>
      <c r="T255" s="450"/>
      <c r="V255" s="21"/>
    </row>
    <row r="256" spans="1:22" s="4" customFormat="1" ht="21.75" customHeight="1">
      <c r="A256" s="885"/>
      <c r="B256" s="446"/>
      <c r="C256" s="780"/>
      <c r="D256" s="749"/>
      <c r="E256" s="750"/>
      <c r="F256" s="751"/>
      <c r="G256" s="683"/>
      <c r="H256" s="683"/>
      <c r="I256" s="683"/>
      <c r="J256" s="683"/>
      <c r="K256" s="188">
        <v>81.87</v>
      </c>
      <c r="L256" s="64">
        <v>56</v>
      </c>
      <c r="M256" s="64">
        <v>0</v>
      </c>
      <c r="N256" s="64">
        <v>0</v>
      </c>
      <c r="O256" s="596"/>
      <c r="P256" s="596"/>
      <c r="Q256" s="596"/>
      <c r="R256" s="596"/>
      <c r="S256" s="471"/>
      <c r="T256" s="450"/>
      <c r="V256" s="21"/>
    </row>
    <row r="257" spans="1:22" s="4" customFormat="1" ht="21.75" customHeight="1">
      <c r="A257" s="885"/>
      <c r="B257" s="446"/>
      <c r="C257" s="780"/>
      <c r="D257" s="749"/>
      <c r="E257" s="750"/>
      <c r="F257" s="751"/>
      <c r="G257" s="683"/>
      <c r="H257" s="683"/>
      <c r="I257" s="683"/>
      <c r="J257" s="683"/>
      <c r="K257" s="188">
        <v>84.71</v>
      </c>
      <c r="L257" s="64">
        <v>56</v>
      </c>
      <c r="M257" s="64">
        <v>0</v>
      </c>
      <c r="N257" s="64">
        <v>0</v>
      </c>
      <c r="O257" s="596"/>
      <c r="P257" s="596"/>
      <c r="Q257" s="596"/>
      <c r="R257" s="596"/>
      <c r="S257" s="471"/>
      <c r="T257" s="450"/>
      <c r="V257" s="21"/>
    </row>
    <row r="258" spans="1:22" s="4" customFormat="1" ht="21.75" customHeight="1">
      <c r="A258" s="885"/>
      <c r="B258" s="446"/>
      <c r="C258" s="781"/>
      <c r="D258" s="752"/>
      <c r="E258" s="753"/>
      <c r="F258" s="754"/>
      <c r="G258" s="882" t="s">
        <v>475</v>
      </c>
      <c r="H258" s="882"/>
      <c r="I258" s="882"/>
      <c r="J258" s="882"/>
      <c r="K258" s="882"/>
      <c r="L258" s="93">
        <f>SUM(L254:L257)</f>
        <v>230</v>
      </c>
      <c r="M258" s="93">
        <f>SUM(M254:M257)</f>
        <v>0</v>
      </c>
      <c r="N258" s="93">
        <f>SUM(N254:N257)</f>
        <v>0</v>
      </c>
      <c r="O258" s="597"/>
      <c r="P258" s="597"/>
      <c r="Q258" s="597"/>
      <c r="R258" s="597"/>
      <c r="S258" s="471"/>
      <c r="T258" s="450"/>
      <c r="V258" s="21"/>
    </row>
    <row r="259" spans="1:22" s="4" customFormat="1" ht="21.75" customHeight="1">
      <c r="A259" s="885"/>
      <c r="B259" s="446"/>
      <c r="C259" s="727" t="s">
        <v>468</v>
      </c>
      <c r="D259" s="730" t="s">
        <v>527</v>
      </c>
      <c r="E259" s="731"/>
      <c r="F259" s="732"/>
      <c r="G259" s="682" t="s">
        <v>469</v>
      </c>
      <c r="H259" s="883" t="s">
        <v>470</v>
      </c>
      <c r="I259" s="682" t="s">
        <v>67</v>
      </c>
      <c r="J259" s="682" t="s">
        <v>68</v>
      </c>
      <c r="K259" s="188" t="s">
        <v>471</v>
      </c>
      <c r="L259" s="64">
        <v>6</v>
      </c>
      <c r="M259" s="64">
        <v>0</v>
      </c>
      <c r="N259" s="64">
        <v>0</v>
      </c>
      <c r="O259" s="595" t="s">
        <v>1176</v>
      </c>
      <c r="P259" s="595" t="s">
        <v>1177</v>
      </c>
      <c r="Q259" s="595" t="s">
        <v>1178</v>
      </c>
      <c r="R259" s="595" t="s">
        <v>472</v>
      </c>
      <c r="S259" s="471"/>
      <c r="T259" s="450" t="s">
        <v>67</v>
      </c>
      <c r="V259" s="21"/>
    </row>
    <row r="260" spans="1:22" s="4" customFormat="1" ht="21.75" customHeight="1">
      <c r="A260" s="885"/>
      <c r="B260" s="446"/>
      <c r="C260" s="728"/>
      <c r="D260" s="733"/>
      <c r="E260" s="734"/>
      <c r="F260" s="735"/>
      <c r="G260" s="683"/>
      <c r="H260" s="683"/>
      <c r="I260" s="683"/>
      <c r="J260" s="683"/>
      <c r="K260" s="188" t="s">
        <v>473</v>
      </c>
      <c r="L260" s="64">
        <v>4</v>
      </c>
      <c r="M260" s="64">
        <v>0</v>
      </c>
      <c r="N260" s="64">
        <v>0</v>
      </c>
      <c r="O260" s="596"/>
      <c r="P260" s="596"/>
      <c r="Q260" s="596"/>
      <c r="R260" s="596"/>
      <c r="S260" s="471"/>
      <c r="T260" s="450"/>
      <c r="V260" s="21"/>
    </row>
    <row r="261" spans="1:22" s="4" customFormat="1" ht="21.75" customHeight="1">
      <c r="A261" s="885"/>
      <c r="B261" s="446"/>
      <c r="C261" s="728"/>
      <c r="D261" s="733"/>
      <c r="E261" s="734"/>
      <c r="F261" s="735"/>
      <c r="G261" s="683"/>
      <c r="H261" s="683"/>
      <c r="I261" s="683"/>
      <c r="J261" s="683"/>
      <c r="K261" s="188">
        <v>74</v>
      </c>
      <c r="L261" s="64">
        <v>22</v>
      </c>
      <c r="M261" s="64">
        <v>0</v>
      </c>
      <c r="N261" s="64">
        <v>0</v>
      </c>
      <c r="O261" s="596"/>
      <c r="P261" s="596"/>
      <c r="Q261" s="596"/>
      <c r="R261" s="596"/>
      <c r="S261" s="471"/>
      <c r="T261" s="450"/>
      <c r="V261" s="21"/>
    </row>
    <row r="262" spans="1:22" s="4" customFormat="1" ht="21.75" customHeight="1">
      <c r="A262" s="885"/>
      <c r="B262" s="446"/>
      <c r="C262" s="728"/>
      <c r="D262" s="733"/>
      <c r="E262" s="734"/>
      <c r="F262" s="735"/>
      <c r="G262" s="683"/>
      <c r="H262" s="683"/>
      <c r="I262" s="683"/>
      <c r="J262" s="683"/>
      <c r="K262" s="188" t="s">
        <v>474</v>
      </c>
      <c r="L262" s="64">
        <v>20</v>
      </c>
      <c r="M262" s="64">
        <v>0</v>
      </c>
      <c r="N262" s="64">
        <v>0</v>
      </c>
      <c r="O262" s="596"/>
      <c r="P262" s="596"/>
      <c r="Q262" s="596"/>
      <c r="R262" s="596"/>
      <c r="S262" s="471"/>
      <c r="T262" s="450"/>
      <c r="V262" s="21"/>
    </row>
    <row r="263" spans="1:22" s="4" customFormat="1" ht="21.75" customHeight="1">
      <c r="A263" s="885"/>
      <c r="B263" s="446"/>
      <c r="C263" s="728"/>
      <c r="D263" s="733"/>
      <c r="E263" s="733"/>
      <c r="F263" s="736"/>
      <c r="G263" s="682"/>
      <c r="H263" s="682"/>
      <c r="I263" s="682"/>
      <c r="J263" s="682"/>
      <c r="K263" s="188" t="s">
        <v>45</v>
      </c>
      <c r="L263" s="64">
        <v>22</v>
      </c>
      <c r="M263" s="64">
        <v>0</v>
      </c>
      <c r="N263" s="64">
        <v>0</v>
      </c>
      <c r="O263" s="596"/>
      <c r="P263" s="596"/>
      <c r="Q263" s="596"/>
      <c r="R263" s="595"/>
      <c r="S263" s="471"/>
      <c r="T263" s="450"/>
      <c r="V263" s="21"/>
    </row>
    <row r="264" spans="1:22" s="4" customFormat="1" ht="21.75" customHeight="1">
      <c r="A264" s="885"/>
      <c r="B264" s="446"/>
      <c r="C264" s="728"/>
      <c r="D264" s="733"/>
      <c r="E264" s="734"/>
      <c r="F264" s="735"/>
      <c r="G264" s="723"/>
      <c r="H264" s="723"/>
      <c r="I264" s="723"/>
      <c r="J264" s="723"/>
      <c r="K264" s="188" t="s">
        <v>46</v>
      </c>
      <c r="L264" s="64">
        <v>52</v>
      </c>
      <c r="M264" s="64">
        <v>0</v>
      </c>
      <c r="N264" s="64">
        <v>0</v>
      </c>
      <c r="O264" s="596"/>
      <c r="P264" s="596"/>
      <c r="Q264" s="596"/>
      <c r="R264" s="596"/>
      <c r="S264" s="471"/>
      <c r="T264" s="450"/>
      <c r="V264" s="21"/>
    </row>
    <row r="265" spans="1:22" s="4" customFormat="1" ht="21.75" customHeight="1">
      <c r="A265" s="885"/>
      <c r="B265" s="446"/>
      <c r="C265" s="729"/>
      <c r="D265" s="737"/>
      <c r="E265" s="738"/>
      <c r="F265" s="739"/>
      <c r="G265" s="715" t="s">
        <v>475</v>
      </c>
      <c r="H265" s="715"/>
      <c r="I265" s="715"/>
      <c r="J265" s="715"/>
      <c r="K265" s="716"/>
      <c r="L265" s="93">
        <f>SUM(L259:L264)</f>
        <v>126</v>
      </c>
      <c r="M265" s="93">
        <f>SUM(M259:M264)</f>
        <v>0</v>
      </c>
      <c r="N265" s="93">
        <f>SUM(N259:N264)</f>
        <v>0</v>
      </c>
      <c r="O265" s="597"/>
      <c r="P265" s="597"/>
      <c r="Q265" s="597"/>
      <c r="R265" s="597"/>
      <c r="S265" s="471"/>
      <c r="T265" s="450"/>
      <c r="V265" s="21"/>
    </row>
    <row r="266" spans="1:22" s="4" customFormat="1" ht="21.75" customHeight="1">
      <c r="A266" s="885"/>
      <c r="B266" s="446"/>
      <c r="C266" s="727" t="s">
        <v>468</v>
      </c>
      <c r="D266" s="746" t="s">
        <v>517</v>
      </c>
      <c r="E266" s="747"/>
      <c r="F266" s="748"/>
      <c r="G266" s="682" t="s">
        <v>518</v>
      </c>
      <c r="H266" s="682" t="s">
        <v>519</v>
      </c>
      <c r="I266" s="682" t="s">
        <v>67</v>
      </c>
      <c r="J266" s="682" t="s">
        <v>68</v>
      </c>
      <c r="K266" s="188">
        <v>74.777100000000004</v>
      </c>
      <c r="L266" s="64">
        <v>94</v>
      </c>
      <c r="M266" s="64">
        <v>0</v>
      </c>
      <c r="N266" s="64">
        <v>0</v>
      </c>
      <c r="O266" s="595" t="s">
        <v>1179</v>
      </c>
      <c r="P266" s="595" t="s">
        <v>1180</v>
      </c>
      <c r="Q266" s="595" t="s">
        <v>1181</v>
      </c>
      <c r="R266" s="595" t="s">
        <v>472</v>
      </c>
      <c r="S266" s="471"/>
      <c r="T266" s="450" t="s">
        <v>67</v>
      </c>
      <c r="V266" s="21"/>
    </row>
    <row r="267" spans="1:22" s="4" customFormat="1" ht="21.75" customHeight="1">
      <c r="A267" s="885"/>
      <c r="B267" s="446"/>
      <c r="C267" s="728"/>
      <c r="D267" s="749"/>
      <c r="E267" s="750"/>
      <c r="F267" s="751"/>
      <c r="G267" s="683"/>
      <c r="H267" s="683"/>
      <c r="I267" s="683"/>
      <c r="J267" s="683"/>
      <c r="K267" s="188" t="s">
        <v>520</v>
      </c>
      <c r="L267" s="64">
        <v>47</v>
      </c>
      <c r="M267" s="64">
        <v>0</v>
      </c>
      <c r="N267" s="64">
        <v>0</v>
      </c>
      <c r="O267" s="596"/>
      <c r="P267" s="596"/>
      <c r="Q267" s="596"/>
      <c r="R267" s="596"/>
      <c r="S267" s="471"/>
      <c r="T267" s="450"/>
      <c r="V267" s="21"/>
    </row>
    <row r="268" spans="1:22" s="4" customFormat="1" ht="21.75" customHeight="1">
      <c r="A268" s="885"/>
      <c r="B268" s="446"/>
      <c r="C268" s="728"/>
      <c r="D268" s="749"/>
      <c r="E268" s="750"/>
      <c r="F268" s="751"/>
      <c r="G268" s="683"/>
      <c r="H268" s="683"/>
      <c r="I268" s="683"/>
      <c r="J268" s="683"/>
      <c r="K268" s="188" t="s">
        <v>521</v>
      </c>
      <c r="L268" s="64">
        <v>138</v>
      </c>
      <c r="M268" s="64">
        <v>0</v>
      </c>
      <c r="N268" s="64">
        <v>0</v>
      </c>
      <c r="O268" s="596"/>
      <c r="P268" s="596"/>
      <c r="Q268" s="596"/>
      <c r="R268" s="596"/>
      <c r="S268" s="471"/>
      <c r="T268" s="450"/>
      <c r="V268" s="21"/>
    </row>
    <row r="269" spans="1:22" s="4" customFormat="1" ht="21.75" customHeight="1">
      <c r="A269" s="885"/>
      <c r="B269" s="446"/>
      <c r="C269" s="728"/>
      <c r="D269" s="749"/>
      <c r="E269" s="750"/>
      <c r="F269" s="751"/>
      <c r="G269" s="683"/>
      <c r="H269" s="683"/>
      <c r="I269" s="683"/>
      <c r="J269" s="683"/>
      <c r="K269" s="188">
        <v>84.903499999999994</v>
      </c>
      <c r="L269" s="64">
        <v>232</v>
      </c>
      <c r="M269" s="64">
        <v>0</v>
      </c>
      <c r="N269" s="64">
        <v>0</v>
      </c>
      <c r="O269" s="596"/>
      <c r="P269" s="596"/>
      <c r="Q269" s="596"/>
      <c r="R269" s="596"/>
      <c r="S269" s="471"/>
      <c r="T269" s="450"/>
      <c r="V269" s="21"/>
    </row>
    <row r="270" spans="1:22" s="4" customFormat="1" ht="21.75" customHeight="1">
      <c r="A270" s="885"/>
      <c r="B270" s="446"/>
      <c r="C270" s="728"/>
      <c r="D270" s="749"/>
      <c r="E270" s="750"/>
      <c r="F270" s="751"/>
      <c r="G270" s="723"/>
      <c r="H270" s="723"/>
      <c r="I270" s="723"/>
      <c r="J270" s="723"/>
      <c r="K270" s="188">
        <v>84.745900000000006</v>
      </c>
      <c r="L270" s="64">
        <v>92</v>
      </c>
      <c r="M270" s="64">
        <v>0</v>
      </c>
      <c r="N270" s="64">
        <v>0</v>
      </c>
      <c r="O270" s="596"/>
      <c r="P270" s="596"/>
      <c r="Q270" s="596"/>
      <c r="R270" s="596"/>
      <c r="S270" s="471"/>
      <c r="T270" s="450"/>
      <c r="V270" s="21"/>
    </row>
    <row r="271" spans="1:22" s="4" customFormat="1" ht="21.75" customHeight="1">
      <c r="A271" s="885"/>
      <c r="B271" s="446"/>
      <c r="C271" s="729"/>
      <c r="D271" s="752"/>
      <c r="E271" s="753"/>
      <c r="F271" s="754"/>
      <c r="G271" s="679" t="s">
        <v>475</v>
      </c>
      <c r="H271" s="680"/>
      <c r="I271" s="680"/>
      <c r="J271" s="680"/>
      <c r="K271" s="681"/>
      <c r="L271" s="189">
        <f>SUM(L266:L270)</f>
        <v>603</v>
      </c>
      <c r="M271" s="189">
        <f>SUM(M266:M270)</f>
        <v>0</v>
      </c>
      <c r="N271" s="189">
        <f>SUM(N266:N270)</f>
        <v>0</v>
      </c>
      <c r="O271" s="597"/>
      <c r="P271" s="597"/>
      <c r="Q271" s="597"/>
      <c r="R271" s="597"/>
      <c r="S271" s="471"/>
      <c r="T271" s="450"/>
      <c r="V271" s="21"/>
    </row>
    <row r="272" spans="1:22" s="4" customFormat="1" ht="21.75" customHeight="1">
      <c r="A272" s="885"/>
      <c r="B272" s="446"/>
      <c r="C272" s="779" t="s">
        <v>468</v>
      </c>
      <c r="D272" s="746" t="s">
        <v>522</v>
      </c>
      <c r="E272" s="747"/>
      <c r="F272" s="748"/>
      <c r="G272" s="712" t="s">
        <v>523</v>
      </c>
      <c r="H272" s="712" t="s">
        <v>524</v>
      </c>
      <c r="I272" s="712" t="s">
        <v>67</v>
      </c>
      <c r="J272" s="712" t="s">
        <v>68</v>
      </c>
      <c r="K272" s="188">
        <v>59.986499999999999</v>
      </c>
      <c r="L272" s="64">
        <v>273</v>
      </c>
      <c r="M272" s="64">
        <v>0</v>
      </c>
      <c r="N272" s="64">
        <v>0</v>
      </c>
      <c r="O272" s="595" t="s">
        <v>1182</v>
      </c>
      <c r="P272" s="595" t="s">
        <v>1183</v>
      </c>
      <c r="Q272" s="595" t="s">
        <v>1178</v>
      </c>
      <c r="R272" s="595" t="s">
        <v>472</v>
      </c>
      <c r="S272" s="471"/>
      <c r="T272" s="450" t="s">
        <v>67</v>
      </c>
      <c r="V272" s="21"/>
    </row>
    <row r="273" spans="1:22" s="4" customFormat="1" ht="21.75" customHeight="1">
      <c r="A273" s="885"/>
      <c r="B273" s="446"/>
      <c r="C273" s="780"/>
      <c r="D273" s="749"/>
      <c r="E273" s="750"/>
      <c r="F273" s="751"/>
      <c r="G273" s="713"/>
      <c r="H273" s="713"/>
      <c r="I273" s="713"/>
      <c r="J273" s="713"/>
      <c r="K273" s="188">
        <v>59.9069</v>
      </c>
      <c r="L273" s="64">
        <v>138</v>
      </c>
      <c r="M273" s="64">
        <v>0</v>
      </c>
      <c r="N273" s="64">
        <v>0</v>
      </c>
      <c r="O273" s="596"/>
      <c r="P273" s="596"/>
      <c r="Q273" s="596"/>
      <c r="R273" s="596"/>
      <c r="S273" s="471"/>
      <c r="T273" s="450"/>
      <c r="V273" s="21"/>
    </row>
    <row r="274" spans="1:22" s="4" customFormat="1" ht="21.75" customHeight="1">
      <c r="A274" s="885"/>
      <c r="B274" s="446"/>
      <c r="C274" s="780"/>
      <c r="D274" s="749"/>
      <c r="E274" s="750"/>
      <c r="F274" s="751"/>
      <c r="G274" s="713"/>
      <c r="H274" s="713"/>
      <c r="I274" s="713"/>
      <c r="J274" s="713"/>
      <c r="K274" s="188">
        <v>75.520600000000002</v>
      </c>
      <c r="L274" s="64">
        <v>382</v>
      </c>
      <c r="M274" s="64">
        <v>0</v>
      </c>
      <c r="N274" s="64">
        <v>0</v>
      </c>
      <c r="O274" s="596"/>
      <c r="P274" s="596"/>
      <c r="Q274" s="596"/>
      <c r="R274" s="596"/>
      <c r="S274" s="471"/>
      <c r="T274" s="450"/>
      <c r="V274" s="21"/>
    </row>
    <row r="275" spans="1:22" s="4" customFormat="1" ht="21.75" customHeight="1">
      <c r="A275" s="885"/>
      <c r="B275" s="446"/>
      <c r="C275" s="780"/>
      <c r="D275" s="749"/>
      <c r="E275" s="750"/>
      <c r="F275" s="751"/>
      <c r="G275" s="713"/>
      <c r="H275" s="713"/>
      <c r="I275" s="713"/>
      <c r="J275" s="713"/>
      <c r="K275" s="188">
        <v>75.956299999999999</v>
      </c>
      <c r="L275" s="64">
        <v>60</v>
      </c>
      <c r="M275" s="64">
        <v>0</v>
      </c>
      <c r="N275" s="64">
        <v>0</v>
      </c>
      <c r="O275" s="596"/>
      <c r="P275" s="596"/>
      <c r="Q275" s="596"/>
      <c r="R275" s="596"/>
      <c r="S275" s="471"/>
      <c r="T275" s="450"/>
      <c r="V275" s="21"/>
    </row>
    <row r="276" spans="1:22" s="4" customFormat="1" ht="21.75" customHeight="1">
      <c r="A276" s="885"/>
      <c r="B276" s="446"/>
      <c r="C276" s="780"/>
      <c r="D276" s="749"/>
      <c r="E276" s="750"/>
      <c r="F276" s="751"/>
      <c r="G276" s="713"/>
      <c r="H276" s="713"/>
      <c r="I276" s="713"/>
      <c r="J276" s="713"/>
      <c r="K276" s="188">
        <v>84.985600000000005</v>
      </c>
      <c r="L276" s="64">
        <v>762</v>
      </c>
      <c r="M276" s="64">
        <v>0</v>
      </c>
      <c r="N276" s="64">
        <v>0</v>
      </c>
      <c r="O276" s="596"/>
      <c r="P276" s="596"/>
      <c r="Q276" s="596"/>
      <c r="R276" s="596"/>
      <c r="S276" s="471"/>
      <c r="T276" s="450"/>
      <c r="V276" s="21"/>
    </row>
    <row r="277" spans="1:22" s="4" customFormat="1" ht="21.75" customHeight="1">
      <c r="A277" s="885"/>
      <c r="B277" s="446"/>
      <c r="C277" s="779"/>
      <c r="D277" s="746"/>
      <c r="E277" s="746"/>
      <c r="F277" s="746"/>
      <c r="G277" s="713"/>
      <c r="H277" s="713"/>
      <c r="I277" s="713"/>
      <c r="J277" s="713"/>
      <c r="K277" s="188">
        <v>84.992800000000003</v>
      </c>
      <c r="L277" s="64">
        <v>433</v>
      </c>
      <c r="M277" s="64">
        <v>0</v>
      </c>
      <c r="N277" s="64">
        <v>0</v>
      </c>
      <c r="O277" s="595"/>
      <c r="P277" s="595"/>
      <c r="Q277" s="595"/>
      <c r="R277" s="595"/>
      <c r="S277" s="471"/>
      <c r="T277" s="450"/>
      <c r="V277" s="21"/>
    </row>
    <row r="278" spans="1:22" s="4" customFormat="1" ht="21.75" customHeight="1">
      <c r="A278" s="885"/>
      <c r="B278" s="446"/>
      <c r="C278" s="779"/>
      <c r="D278" s="746"/>
      <c r="E278" s="746"/>
      <c r="F278" s="746"/>
      <c r="G278" s="713"/>
      <c r="H278" s="713"/>
      <c r="I278" s="713"/>
      <c r="J278" s="713"/>
      <c r="K278" s="188">
        <v>84.941800000000001</v>
      </c>
      <c r="L278" s="64">
        <v>4</v>
      </c>
      <c r="M278" s="64">
        <v>0</v>
      </c>
      <c r="N278" s="64">
        <v>0</v>
      </c>
      <c r="O278" s="595"/>
      <c r="P278" s="595"/>
      <c r="Q278" s="595"/>
      <c r="R278" s="595"/>
      <c r="S278" s="471"/>
      <c r="T278" s="450"/>
      <c r="V278" s="21"/>
    </row>
    <row r="279" spans="1:22" s="4" customFormat="1" ht="21.75" customHeight="1">
      <c r="A279" s="885"/>
      <c r="B279" s="446"/>
      <c r="C279" s="779"/>
      <c r="D279" s="746"/>
      <c r="E279" s="746"/>
      <c r="F279" s="746"/>
      <c r="G279" s="713"/>
      <c r="H279" s="713"/>
      <c r="I279" s="713"/>
      <c r="J279" s="713"/>
      <c r="K279" s="188">
        <v>84.985600000000005</v>
      </c>
      <c r="L279" s="64">
        <v>253</v>
      </c>
      <c r="M279" s="64">
        <v>0</v>
      </c>
      <c r="N279" s="64">
        <v>0</v>
      </c>
      <c r="O279" s="595"/>
      <c r="P279" s="595"/>
      <c r="Q279" s="595"/>
      <c r="R279" s="595"/>
      <c r="S279" s="471"/>
      <c r="T279" s="450"/>
      <c r="V279" s="21"/>
    </row>
    <row r="280" spans="1:22" s="4" customFormat="1" ht="21.75" customHeight="1">
      <c r="A280" s="885"/>
      <c r="B280" s="446"/>
      <c r="C280" s="780"/>
      <c r="D280" s="749"/>
      <c r="E280" s="750"/>
      <c r="F280" s="750"/>
      <c r="G280" s="713"/>
      <c r="H280" s="713"/>
      <c r="I280" s="713"/>
      <c r="J280" s="713"/>
      <c r="K280" s="188" t="s">
        <v>525</v>
      </c>
      <c r="L280" s="64">
        <v>74</v>
      </c>
      <c r="M280" s="64">
        <v>0</v>
      </c>
      <c r="N280" s="64">
        <v>0</v>
      </c>
      <c r="O280" s="596"/>
      <c r="P280" s="596"/>
      <c r="Q280" s="596"/>
      <c r="R280" s="596"/>
      <c r="S280" s="471"/>
      <c r="T280" s="450"/>
      <c r="V280" s="21"/>
    </row>
    <row r="281" spans="1:22" s="4" customFormat="1" ht="21.75" customHeight="1">
      <c r="A281" s="885"/>
      <c r="B281" s="446"/>
      <c r="C281" s="780"/>
      <c r="D281" s="749"/>
      <c r="E281" s="750"/>
      <c r="F281" s="750"/>
      <c r="G281" s="713"/>
      <c r="H281" s="713"/>
      <c r="I281" s="713"/>
      <c r="J281" s="713"/>
      <c r="K281" s="188" t="s">
        <v>526</v>
      </c>
      <c r="L281" s="64">
        <v>25</v>
      </c>
      <c r="M281" s="64">
        <v>0</v>
      </c>
      <c r="N281" s="64">
        <v>0</v>
      </c>
      <c r="O281" s="596"/>
      <c r="P281" s="596"/>
      <c r="Q281" s="596"/>
      <c r="R281" s="596"/>
      <c r="S281" s="471"/>
      <c r="T281" s="450"/>
      <c r="V281" s="21"/>
    </row>
    <row r="282" spans="1:22" s="4" customFormat="1" ht="21.75" customHeight="1">
      <c r="A282" s="885"/>
      <c r="B282" s="446"/>
      <c r="C282" s="779"/>
      <c r="D282" s="746"/>
      <c r="E282" s="746"/>
      <c r="F282" s="746"/>
      <c r="G282" s="713"/>
      <c r="H282" s="713"/>
      <c r="I282" s="713"/>
      <c r="J282" s="713"/>
      <c r="K282" s="188">
        <v>100.8539</v>
      </c>
      <c r="L282" s="64">
        <v>53</v>
      </c>
      <c r="M282" s="64">
        <v>0</v>
      </c>
      <c r="N282" s="64">
        <v>0</v>
      </c>
      <c r="O282" s="595"/>
      <c r="P282" s="595"/>
      <c r="Q282" s="595"/>
      <c r="R282" s="595"/>
      <c r="S282" s="471"/>
      <c r="T282" s="450"/>
      <c r="V282" s="21"/>
    </row>
    <row r="283" spans="1:22" s="4" customFormat="1" ht="21.75" customHeight="1">
      <c r="A283" s="885"/>
      <c r="B283" s="446"/>
      <c r="C283" s="780"/>
      <c r="D283" s="749"/>
      <c r="E283" s="750"/>
      <c r="F283" s="750"/>
      <c r="G283" s="713"/>
      <c r="H283" s="713"/>
      <c r="I283" s="713"/>
      <c r="J283" s="713"/>
      <c r="K283" s="188">
        <v>114.9122</v>
      </c>
      <c r="L283" s="64">
        <v>15</v>
      </c>
      <c r="M283" s="64">
        <v>0</v>
      </c>
      <c r="N283" s="64">
        <v>0</v>
      </c>
      <c r="O283" s="596"/>
      <c r="P283" s="596"/>
      <c r="Q283" s="596"/>
      <c r="R283" s="596"/>
      <c r="S283" s="471"/>
      <c r="T283" s="450"/>
      <c r="V283" s="21"/>
    </row>
    <row r="284" spans="1:22" s="4" customFormat="1" ht="21.75" customHeight="1">
      <c r="A284" s="885"/>
      <c r="B284" s="446"/>
      <c r="C284" s="780"/>
      <c r="D284" s="749"/>
      <c r="E284" s="750"/>
      <c r="F284" s="750"/>
      <c r="G284" s="714"/>
      <c r="H284" s="714"/>
      <c r="I284" s="714"/>
      <c r="J284" s="714"/>
      <c r="K284" s="188">
        <v>114.8385</v>
      </c>
      <c r="L284" s="64">
        <v>13</v>
      </c>
      <c r="M284" s="64">
        <v>0</v>
      </c>
      <c r="N284" s="64">
        <v>0</v>
      </c>
      <c r="O284" s="596"/>
      <c r="P284" s="596"/>
      <c r="Q284" s="596"/>
      <c r="R284" s="596"/>
      <c r="S284" s="471"/>
      <c r="T284" s="450"/>
      <c r="V284" s="21"/>
    </row>
    <row r="285" spans="1:22" s="4" customFormat="1" ht="21.75" customHeight="1">
      <c r="A285" s="885"/>
      <c r="B285" s="446"/>
      <c r="C285" s="781"/>
      <c r="D285" s="752"/>
      <c r="E285" s="753"/>
      <c r="F285" s="754"/>
      <c r="G285" s="679" t="s">
        <v>475</v>
      </c>
      <c r="H285" s="680"/>
      <c r="I285" s="680"/>
      <c r="J285" s="680"/>
      <c r="K285" s="681"/>
      <c r="L285" s="189">
        <f>SUM(L272:L284)</f>
        <v>2485</v>
      </c>
      <c r="M285" s="189">
        <f>SUM(M272:M284)</f>
        <v>0</v>
      </c>
      <c r="N285" s="189">
        <f>SUM(N272:N284)</f>
        <v>0</v>
      </c>
      <c r="O285" s="597"/>
      <c r="P285" s="597"/>
      <c r="Q285" s="597"/>
      <c r="R285" s="597"/>
      <c r="S285" s="471"/>
      <c r="T285" s="450"/>
      <c r="V285" s="21"/>
    </row>
    <row r="286" spans="1:22" s="4" customFormat="1" ht="21.75" customHeight="1">
      <c r="A286" s="885"/>
      <c r="B286" s="446"/>
      <c r="C286" s="779" t="s">
        <v>883</v>
      </c>
      <c r="D286" s="743" t="s">
        <v>884</v>
      </c>
      <c r="E286" s="743"/>
      <c r="F286" s="743"/>
      <c r="G286" s="682" t="s">
        <v>885</v>
      </c>
      <c r="H286" s="682" t="s">
        <v>886</v>
      </c>
      <c r="I286" s="682" t="s">
        <v>67</v>
      </c>
      <c r="J286" s="682" t="s">
        <v>68</v>
      </c>
      <c r="K286" s="190" t="s">
        <v>887</v>
      </c>
      <c r="L286" s="64">
        <v>330</v>
      </c>
      <c r="M286" s="64">
        <v>0</v>
      </c>
      <c r="N286" s="64">
        <v>0</v>
      </c>
      <c r="O286" s="595" t="s">
        <v>954</v>
      </c>
      <c r="P286" s="595" t="s">
        <v>955</v>
      </c>
      <c r="Q286" s="595" t="s">
        <v>956</v>
      </c>
      <c r="R286" s="595" t="s">
        <v>876</v>
      </c>
      <c r="S286" s="471"/>
      <c r="T286" s="450" t="s">
        <v>67</v>
      </c>
      <c r="V286" s="21"/>
    </row>
    <row r="287" spans="1:22" s="4" customFormat="1" ht="21.75" customHeight="1">
      <c r="A287" s="885"/>
      <c r="B287" s="446"/>
      <c r="C287" s="780"/>
      <c r="D287" s="744"/>
      <c r="E287" s="744"/>
      <c r="F287" s="744"/>
      <c r="G287" s="683"/>
      <c r="H287" s="683"/>
      <c r="I287" s="683"/>
      <c r="J287" s="683"/>
      <c r="K287" s="190" t="s">
        <v>888</v>
      </c>
      <c r="L287" s="64">
        <v>373</v>
      </c>
      <c r="M287" s="64">
        <v>0</v>
      </c>
      <c r="N287" s="64">
        <v>0</v>
      </c>
      <c r="O287" s="596"/>
      <c r="P287" s="596"/>
      <c r="Q287" s="596"/>
      <c r="R287" s="596"/>
      <c r="S287" s="471"/>
      <c r="T287" s="450"/>
      <c r="V287" s="21"/>
    </row>
    <row r="288" spans="1:22" s="4" customFormat="1" ht="21.75" customHeight="1">
      <c r="A288" s="885"/>
      <c r="B288" s="446"/>
      <c r="C288" s="780"/>
      <c r="D288" s="744"/>
      <c r="E288" s="744"/>
      <c r="F288" s="744"/>
      <c r="G288" s="683"/>
      <c r="H288" s="683"/>
      <c r="I288" s="683"/>
      <c r="J288" s="683"/>
      <c r="K288" s="190">
        <v>109</v>
      </c>
      <c r="L288" s="64">
        <v>163</v>
      </c>
      <c r="M288" s="64">
        <v>0</v>
      </c>
      <c r="N288" s="64">
        <v>0</v>
      </c>
      <c r="O288" s="596"/>
      <c r="P288" s="596"/>
      <c r="Q288" s="596"/>
      <c r="R288" s="596"/>
      <c r="S288" s="471"/>
      <c r="T288" s="450"/>
      <c r="V288" s="21"/>
    </row>
    <row r="289" spans="1:23" s="4" customFormat="1" ht="21.75" customHeight="1">
      <c r="A289" s="885"/>
      <c r="B289" s="446"/>
      <c r="C289" s="780"/>
      <c r="D289" s="744"/>
      <c r="E289" s="744"/>
      <c r="F289" s="744"/>
      <c r="G289" s="683"/>
      <c r="H289" s="683"/>
      <c r="I289" s="683"/>
      <c r="J289" s="683"/>
      <c r="K289" s="190" t="s">
        <v>889</v>
      </c>
      <c r="L289" s="64">
        <v>4</v>
      </c>
      <c r="M289" s="64">
        <v>0</v>
      </c>
      <c r="N289" s="64">
        <v>0</v>
      </c>
      <c r="O289" s="596"/>
      <c r="P289" s="596"/>
      <c r="Q289" s="596"/>
      <c r="R289" s="596"/>
      <c r="S289" s="471"/>
      <c r="T289" s="450"/>
      <c r="V289" s="21"/>
    </row>
    <row r="290" spans="1:23" s="4" customFormat="1" ht="21.75" customHeight="1">
      <c r="A290" s="885"/>
      <c r="B290" s="446"/>
      <c r="C290" s="780"/>
      <c r="D290" s="744"/>
      <c r="E290" s="744"/>
      <c r="F290" s="744"/>
      <c r="G290" s="723"/>
      <c r="H290" s="723"/>
      <c r="I290" s="723"/>
      <c r="J290" s="723"/>
      <c r="K290" s="190" t="s">
        <v>890</v>
      </c>
      <c r="L290" s="64">
        <v>4</v>
      </c>
      <c r="M290" s="64">
        <v>0</v>
      </c>
      <c r="N290" s="64">
        <v>0</v>
      </c>
      <c r="O290" s="901"/>
      <c r="P290" s="596"/>
      <c r="Q290" s="596"/>
      <c r="R290" s="596"/>
      <c r="S290" s="471"/>
      <c r="T290" s="450"/>
      <c r="V290" s="21"/>
    </row>
    <row r="291" spans="1:23" s="4" customFormat="1" ht="21.75" customHeight="1">
      <c r="A291" s="885"/>
      <c r="B291" s="446"/>
      <c r="C291" s="781"/>
      <c r="D291" s="745"/>
      <c r="E291" s="745"/>
      <c r="F291" s="745"/>
      <c r="G291" s="765" t="s">
        <v>475</v>
      </c>
      <c r="H291" s="715"/>
      <c r="I291" s="715"/>
      <c r="J291" s="715"/>
      <c r="K291" s="716"/>
      <c r="L291" s="93">
        <f>SUM(L286,L287,L288,L289,L290)</f>
        <v>874</v>
      </c>
      <c r="M291" s="93">
        <f>SUM(M278:M290)</f>
        <v>0</v>
      </c>
      <c r="N291" s="93">
        <f>SUM(N278:N290)</f>
        <v>0</v>
      </c>
      <c r="O291" s="902"/>
      <c r="P291" s="597"/>
      <c r="Q291" s="597"/>
      <c r="R291" s="597"/>
      <c r="S291" s="471"/>
      <c r="T291" s="450"/>
      <c r="V291" s="21"/>
    </row>
    <row r="292" spans="1:23" s="4" customFormat="1" ht="21.75" customHeight="1">
      <c r="A292" s="885"/>
      <c r="B292" s="446"/>
      <c r="C292" s="724" t="s">
        <v>1045</v>
      </c>
      <c r="D292" s="724" t="s">
        <v>1046</v>
      </c>
      <c r="E292" s="724"/>
      <c r="F292" s="724"/>
      <c r="G292" s="682" t="s">
        <v>1047</v>
      </c>
      <c r="H292" s="724" t="s">
        <v>1048</v>
      </c>
      <c r="I292" s="724" t="s">
        <v>1033</v>
      </c>
      <c r="J292" s="724" t="s">
        <v>1034</v>
      </c>
      <c r="K292" s="191" t="s">
        <v>1049</v>
      </c>
      <c r="L292" s="192">
        <v>88</v>
      </c>
      <c r="M292" s="193">
        <v>0</v>
      </c>
      <c r="N292" s="193">
        <v>0</v>
      </c>
      <c r="O292" s="724" t="s">
        <v>1184</v>
      </c>
      <c r="P292" s="724" t="s">
        <v>1185</v>
      </c>
      <c r="Q292" s="562" t="s">
        <v>1186</v>
      </c>
      <c r="R292" s="562" t="s">
        <v>1037</v>
      </c>
      <c r="S292" s="584" t="s">
        <v>1050</v>
      </c>
      <c r="T292" s="574" t="s">
        <v>1033</v>
      </c>
      <c r="V292" s="21"/>
    </row>
    <row r="293" spans="1:23" s="4" customFormat="1" ht="21.75" customHeight="1">
      <c r="A293" s="885"/>
      <c r="B293" s="446"/>
      <c r="C293" s="725"/>
      <c r="D293" s="725"/>
      <c r="E293" s="725"/>
      <c r="F293" s="725"/>
      <c r="G293" s="683"/>
      <c r="H293" s="725"/>
      <c r="I293" s="725"/>
      <c r="J293" s="725"/>
      <c r="K293" s="191" t="s">
        <v>1051</v>
      </c>
      <c r="L293" s="192">
        <v>44</v>
      </c>
      <c r="M293" s="193">
        <v>0</v>
      </c>
      <c r="N293" s="193">
        <v>0</v>
      </c>
      <c r="O293" s="725"/>
      <c r="P293" s="725"/>
      <c r="Q293" s="563"/>
      <c r="R293" s="563"/>
      <c r="S293" s="563"/>
      <c r="T293" s="574"/>
      <c r="V293" s="21"/>
    </row>
    <row r="294" spans="1:23" s="4" customFormat="1" ht="21.75" customHeight="1">
      <c r="A294" s="885"/>
      <c r="B294" s="446"/>
      <c r="C294" s="725"/>
      <c r="D294" s="725"/>
      <c r="E294" s="725"/>
      <c r="F294" s="725"/>
      <c r="G294" s="683"/>
      <c r="H294" s="725"/>
      <c r="I294" s="725"/>
      <c r="J294" s="725"/>
      <c r="K294" s="191" t="s">
        <v>1052</v>
      </c>
      <c r="L294" s="192">
        <v>43</v>
      </c>
      <c r="M294" s="193">
        <v>0</v>
      </c>
      <c r="N294" s="193">
        <v>0</v>
      </c>
      <c r="O294" s="725"/>
      <c r="P294" s="725"/>
      <c r="Q294" s="563"/>
      <c r="R294" s="563"/>
      <c r="S294" s="563"/>
      <c r="T294" s="574"/>
      <c r="V294" s="21"/>
    </row>
    <row r="295" spans="1:23" s="4" customFormat="1" ht="21.75" customHeight="1">
      <c r="A295" s="885"/>
      <c r="B295" s="446"/>
      <c r="C295" s="725"/>
      <c r="D295" s="725"/>
      <c r="E295" s="725"/>
      <c r="F295" s="725"/>
      <c r="G295" s="723"/>
      <c r="H295" s="726"/>
      <c r="I295" s="726"/>
      <c r="J295" s="726"/>
      <c r="K295" s="191" t="s">
        <v>1053</v>
      </c>
      <c r="L295" s="192">
        <v>1</v>
      </c>
      <c r="M295" s="193">
        <v>0</v>
      </c>
      <c r="N295" s="193">
        <v>0</v>
      </c>
      <c r="O295" s="725"/>
      <c r="P295" s="725"/>
      <c r="Q295" s="563"/>
      <c r="R295" s="563"/>
      <c r="S295" s="563"/>
      <c r="T295" s="574"/>
      <c r="V295" s="21"/>
    </row>
    <row r="296" spans="1:23" s="4" customFormat="1" ht="21.75" customHeight="1">
      <c r="A296" s="885"/>
      <c r="B296" s="447"/>
      <c r="C296" s="726"/>
      <c r="D296" s="726"/>
      <c r="E296" s="726"/>
      <c r="F296" s="726"/>
      <c r="G296" s="765" t="s">
        <v>475</v>
      </c>
      <c r="H296" s="715"/>
      <c r="I296" s="715"/>
      <c r="J296" s="715"/>
      <c r="K296" s="716"/>
      <c r="L296" s="93">
        <f>SUM(L292,L293,L294,L295)</f>
        <v>176</v>
      </c>
      <c r="M296" s="93">
        <f>SUM(M292,M293,M294,M295)</f>
        <v>0</v>
      </c>
      <c r="N296" s="93">
        <f>SUM(N292,N293,N294,N295)</f>
        <v>0</v>
      </c>
      <c r="O296" s="726"/>
      <c r="P296" s="726"/>
      <c r="Q296" s="564"/>
      <c r="R296" s="564"/>
      <c r="S296" s="563"/>
      <c r="T296" s="574"/>
      <c r="V296" s="21"/>
    </row>
    <row r="297" spans="1:23" s="197" customFormat="1" ht="21" customHeight="1">
      <c r="A297" s="885"/>
      <c r="B297" s="194"/>
      <c r="C297" s="724" t="s">
        <v>1114</v>
      </c>
      <c r="D297" s="937" t="s">
        <v>1115</v>
      </c>
      <c r="E297" s="937"/>
      <c r="F297" s="938"/>
      <c r="G297" s="720" t="s">
        <v>1116</v>
      </c>
      <c r="H297" s="903" t="s">
        <v>1117</v>
      </c>
      <c r="I297" s="720" t="s">
        <v>67</v>
      </c>
      <c r="J297" s="720" t="s">
        <v>68</v>
      </c>
      <c r="K297" s="195" t="s">
        <v>1118</v>
      </c>
      <c r="L297" s="196">
        <v>13</v>
      </c>
      <c r="M297" s="193">
        <v>0</v>
      </c>
      <c r="N297" s="196">
        <v>0</v>
      </c>
      <c r="O297" s="724" t="s">
        <v>1119</v>
      </c>
      <c r="P297" s="724" t="s">
        <v>1120</v>
      </c>
      <c r="Q297" s="562" t="s">
        <v>1121</v>
      </c>
      <c r="R297" s="562" t="s">
        <v>1122</v>
      </c>
      <c r="S297" s="562" t="s">
        <v>1123</v>
      </c>
      <c r="T297" s="573" t="s">
        <v>67</v>
      </c>
      <c r="V297" s="198"/>
      <c r="W297" s="198"/>
    </row>
    <row r="298" spans="1:23" s="197" customFormat="1" ht="21" customHeight="1">
      <c r="A298" s="885"/>
      <c r="B298" s="194"/>
      <c r="C298" s="725"/>
      <c r="D298" s="940"/>
      <c r="E298" s="940"/>
      <c r="F298" s="941"/>
      <c r="G298" s="721"/>
      <c r="H298" s="904"/>
      <c r="I298" s="721"/>
      <c r="J298" s="721"/>
      <c r="K298" s="188" t="s">
        <v>1124</v>
      </c>
      <c r="L298" s="64">
        <v>16</v>
      </c>
      <c r="M298" s="193">
        <v>0</v>
      </c>
      <c r="N298" s="64">
        <v>0</v>
      </c>
      <c r="O298" s="725"/>
      <c r="P298" s="725"/>
      <c r="Q298" s="563"/>
      <c r="R298" s="563"/>
      <c r="S298" s="563"/>
      <c r="T298" s="574"/>
      <c r="V298" s="198"/>
      <c r="W298" s="198"/>
    </row>
    <row r="299" spans="1:23" s="197" customFormat="1" ht="21" customHeight="1">
      <c r="A299" s="885"/>
      <c r="B299" s="194"/>
      <c r="C299" s="725"/>
      <c r="D299" s="940"/>
      <c r="E299" s="940"/>
      <c r="F299" s="941"/>
      <c r="G299" s="721"/>
      <c r="H299" s="904"/>
      <c r="I299" s="721"/>
      <c r="J299" s="721"/>
      <c r="K299" s="188" t="s">
        <v>471</v>
      </c>
      <c r="L299" s="64">
        <v>9</v>
      </c>
      <c r="M299" s="193">
        <v>0</v>
      </c>
      <c r="N299" s="64">
        <v>0</v>
      </c>
      <c r="O299" s="725"/>
      <c r="P299" s="725"/>
      <c r="Q299" s="563"/>
      <c r="R299" s="563"/>
      <c r="S299" s="563"/>
      <c r="T299" s="574"/>
      <c r="V299" s="198"/>
      <c r="W299" s="198"/>
    </row>
    <row r="300" spans="1:23" s="197" customFormat="1" ht="21" customHeight="1">
      <c r="A300" s="885"/>
      <c r="B300" s="960"/>
      <c r="C300" s="725"/>
      <c r="D300" s="940"/>
      <c r="E300" s="940"/>
      <c r="F300" s="941"/>
      <c r="G300" s="721"/>
      <c r="H300" s="904"/>
      <c r="I300" s="721"/>
      <c r="J300" s="721"/>
      <c r="K300" s="188" t="s">
        <v>473</v>
      </c>
      <c r="L300" s="64">
        <v>15</v>
      </c>
      <c r="M300" s="193">
        <v>0</v>
      </c>
      <c r="N300" s="64">
        <v>0</v>
      </c>
      <c r="O300" s="725"/>
      <c r="P300" s="725"/>
      <c r="Q300" s="563"/>
      <c r="R300" s="563"/>
      <c r="S300" s="563"/>
      <c r="T300" s="574"/>
      <c r="V300" s="198"/>
      <c r="W300" s="198"/>
    </row>
    <row r="301" spans="1:23" s="197" customFormat="1" ht="21" customHeight="1">
      <c r="A301" s="885"/>
      <c r="B301" s="960"/>
      <c r="C301" s="725"/>
      <c r="D301" s="940"/>
      <c r="E301" s="940"/>
      <c r="F301" s="941"/>
      <c r="G301" s="721"/>
      <c r="H301" s="904"/>
      <c r="I301" s="721"/>
      <c r="J301" s="721"/>
      <c r="K301" s="188" t="s">
        <v>514</v>
      </c>
      <c r="L301" s="64">
        <v>15</v>
      </c>
      <c r="M301" s="193">
        <v>0</v>
      </c>
      <c r="N301" s="64">
        <v>0</v>
      </c>
      <c r="O301" s="725"/>
      <c r="P301" s="725"/>
      <c r="Q301" s="563"/>
      <c r="R301" s="563"/>
      <c r="S301" s="563"/>
      <c r="T301" s="574"/>
      <c r="V301" s="198"/>
      <c r="W301" s="198"/>
    </row>
    <row r="302" spans="1:23" s="197" customFormat="1" ht="21" customHeight="1">
      <c r="A302" s="885"/>
      <c r="B302" s="960"/>
      <c r="C302" s="725"/>
      <c r="D302" s="940"/>
      <c r="E302" s="940"/>
      <c r="F302" s="941"/>
      <c r="G302" s="721"/>
      <c r="H302" s="904"/>
      <c r="I302" s="721"/>
      <c r="J302" s="721"/>
      <c r="K302" s="188" t="s">
        <v>1125</v>
      </c>
      <c r="L302" s="64">
        <v>11</v>
      </c>
      <c r="M302" s="193">
        <v>0</v>
      </c>
      <c r="N302" s="64">
        <v>0</v>
      </c>
      <c r="O302" s="725"/>
      <c r="P302" s="725"/>
      <c r="Q302" s="563"/>
      <c r="R302" s="563"/>
      <c r="S302" s="563"/>
      <c r="T302" s="574"/>
      <c r="V302" s="198"/>
      <c r="W302" s="198"/>
    </row>
    <row r="303" spans="1:23" s="197" customFormat="1" ht="21" customHeight="1">
      <c r="A303" s="885"/>
      <c r="B303" s="960"/>
      <c r="C303" s="725"/>
      <c r="D303" s="940"/>
      <c r="E303" s="940"/>
      <c r="F303" s="941"/>
      <c r="G303" s="721"/>
      <c r="H303" s="904"/>
      <c r="I303" s="721"/>
      <c r="J303" s="721"/>
      <c r="K303" s="188" t="s">
        <v>1126</v>
      </c>
      <c r="L303" s="64">
        <v>16</v>
      </c>
      <c r="M303" s="193">
        <v>0</v>
      </c>
      <c r="N303" s="64">
        <v>0</v>
      </c>
      <c r="O303" s="725"/>
      <c r="P303" s="725"/>
      <c r="Q303" s="563"/>
      <c r="R303" s="563"/>
      <c r="S303" s="563"/>
      <c r="T303" s="574"/>
      <c r="V303" s="198"/>
      <c r="W303" s="198"/>
    </row>
    <row r="304" spans="1:23" s="197" customFormat="1" ht="21" customHeight="1">
      <c r="A304" s="885"/>
      <c r="B304" s="960"/>
      <c r="C304" s="725"/>
      <c r="D304" s="940"/>
      <c r="E304" s="940"/>
      <c r="F304" s="941"/>
      <c r="G304" s="721"/>
      <c r="H304" s="904"/>
      <c r="I304" s="721"/>
      <c r="J304" s="721"/>
      <c r="K304" s="188" t="s">
        <v>1127</v>
      </c>
      <c r="L304" s="64">
        <v>7</v>
      </c>
      <c r="M304" s="193">
        <v>0</v>
      </c>
      <c r="N304" s="64">
        <v>0</v>
      </c>
      <c r="O304" s="725"/>
      <c r="P304" s="725"/>
      <c r="Q304" s="563"/>
      <c r="R304" s="563"/>
      <c r="S304" s="563"/>
      <c r="T304" s="574"/>
      <c r="V304" s="198"/>
      <c r="W304" s="198"/>
    </row>
    <row r="305" spans="1:23" s="197" customFormat="1" ht="21" customHeight="1">
      <c r="A305" s="885"/>
      <c r="B305" s="960"/>
      <c r="C305" s="725"/>
      <c r="D305" s="940"/>
      <c r="E305" s="940"/>
      <c r="F305" s="941"/>
      <c r="G305" s="721"/>
      <c r="H305" s="904"/>
      <c r="I305" s="721"/>
      <c r="J305" s="721"/>
      <c r="K305" s="188" t="s">
        <v>474</v>
      </c>
      <c r="L305" s="64">
        <v>112</v>
      </c>
      <c r="M305" s="199">
        <v>0</v>
      </c>
      <c r="N305" s="64">
        <v>0</v>
      </c>
      <c r="O305" s="725"/>
      <c r="P305" s="725"/>
      <c r="Q305" s="563"/>
      <c r="R305" s="563"/>
      <c r="S305" s="563"/>
      <c r="T305" s="574"/>
      <c r="V305" s="198"/>
      <c r="W305" s="198"/>
    </row>
    <row r="306" spans="1:23" s="197" customFormat="1" ht="21" customHeight="1">
      <c r="A306" s="885"/>
      <c r="B306" s="960"/>
      <c r="C306" s="725"/>
      <c r="D306" s="940"/>
      <c r="E306" s="940"/>
      <c r="F306" s="941"/>
      <c r="G306" s="721"/>
      <c r="H306" s="904"/>
      <c r="I306" s="721"/>
      <c r="J306" s="721"/>
      <c r="K306" s="188" t="s">
        <v>45</v>
      </c>
      <c r="L306" s="64">
        <v>94</v>
      </c>
      <c r="M306" s="199">
        <v>0</v>
      </c>
      <c r="N306" s="64">
        <v>0</v>
      </c>
      <c r="O306" s="725"/>
      <c r="P306" s="725"/>
      <c r="Q306" s="563"/>
      <c r="R306" s="563"/>
      <c r="S306" s="563"/>
      <c r="T306" s="574"/>
      <c r="V306" s="198"/>
      <c r="W306" s="198"/>
    </row>
    <row r="307" spans="1:23" s="197" customFormat="1" ht="21" customHeight="1">
      <c r="A307" s="885"/>
      <c r="B307" s="960"/>
      <c r="C307" s="725"/>
      <c r="D307" s="940"/>
      <c r="E307" s="940"/>
      <c r="F307" s="941"/>
      <c r="G307" s="722"/>
      <c r="H307" s="905"/>
      <c r="I307" s="722"/>
      <c r="J307" s="722"/>
      <c r="K307" s="188" t="s">
        <v>46</v>
      </c>
      <c r="L307" s="64">
        <v>38</v>
      </c>
      <c r="M307" s="199">
        <v>0</v>
      </c>
      <c r="N307" s="64">
        <v>0</v>
      </c>
      <c r="O307" s="725"/>
      <c r="P307" s="725"/>
      <c r="Q307" s="563"/>
      <c r="R307" s="563"/>
      <c r="S307" s="563"/>
      <c r="T307" s="574"/>
      <c r="V307" s="198"/>
      <c r="W307" s="198"/>
    </row>
    <row r="308" spans="1:23" s="197" customFormat="1" ht="21" customHeight="1">
      <c r="A308" s="885"/>
      <c r="B308" s="960"/>
      <c r="C308" s="726"/>
      <c r="D308" s="943"/>
      <c r="E308" s="943"/>
      <c r="F308" s="944"/>
      <c r="G308" s="765" t="s">
        <v>475</v>
      </c>
      <c r="H308" s="715"/>
      <c r="I308" s="715"/>
      <c r="J308" s="715"/>
      <c r="K308" s="716"/>
      <c r="L308" s="93">
        <v>346</v>
      </c>
      <c r="M308" s="93">
        <f>SUM(M297:M307)</f>
        <v>0</v>
      </c>
      <c r="N308" s="93">
        <f>SUM(N297:N307)</f>
        <v>0</v>
      </c>
      <c r="O308" s="726"/>
      <c r="P308" s="726"/>
      <c r="Q308" s="564"/>
      <c r="R308" s="564"/>
      <c r="S308" s="564"/>
      <c r="T308" s="575"/>
      <c r="V308" s="198"/>
      <c r="W308" s="198"/>
    </row>
    <row r="309" spans="1:23" s="197" customFormat="1" ht="21" customHeight="1">
      <c r="A309" s="885"/>
      <c r="B309" s="960"/>
      <c r="C309" s="724" t="s">
        <v>468</v>
      </c>
      <c r="D309" s="936" t="s">
        <v>1128</v>
      </c>
      <c r="E309" s="937"/>
      <c r="F309" s="938"/>
      <c r="G309" s="682" t="s">
        <v>1129</v>
      </c>
      <c r="H309" s="682" t="s">
        <v>1130</v>
      </c>
      <c r="I309" s="682" t="s">
        <v>67</v>
      </c>
      <c r="J309" s="682" t="s">
        <v>68</v>
      </c>
      <c r="K309" s="188" t="s">
        <v>474</v>
      </c>
      <c r="L309" s="64">
        <v>43</v>
      </c>
      <c r="M309" s="200">
        <v>0</v>
      </c>
      <c r="N309" s="64">
        <v>0</v>
      </c>
      <c r="O309" s="724" t="s">
        <v>1131</v>
      </c>
      <c r="P309" s="724" t="s">
        <v>1132</v>
      </c>
      <c r="Q309" s="562" t="s">
        <v>1133</v>
      </c>
      <c r="R309" s="562" t="s">
        <v>49</v>
      </c>
      <c r="S309" s="562" t="s">
        <v>1187</v>
      </c>
      <c r="T309" s="573" t="s">
        <v>67</v>
      </c>
      <c r="V309" s="198"/>
      <c r="W309" s="198"/>
    </row>
    <row r="310" spans="1:23" s="197" customFormat="1" ht="21" customHeight="1">
      <c r="A310" s="885"/>
      <c r="B310" s="960"/>
      <c r="C310" s="725"/>
      <c r="D310" s="939"/>
      <c r="E310" s="940"/>
      <c r="F310" s="941"/>
      <c r="G310" s="683"/>
      <c r="H310" s="683"/>
      <c r="I310" s="683"/>
      <c r="J310" s="683"/>
      <c r="K310" s="188">
        <v>84</v>
      </c>
      <c r="L310" s="64">
        <v>10</v>
      </c>
      <c r="M310" s="200">
        <v>0</v>
      </c>
      <c r="N310" s="64">
        <v>0</v>
      </c>
      <c r="O310" s="725"/>
      <c r="P310" s="725"/>
      <c r="Q310" s="563"/>
      <c r="R310" s="563"/>
      <c r="S310" s="563"/>
      <c r="T310" s="574"/>
      <c r="V310" s="198"/>
      <c r="W310" s="198"/>
    </row>
    <row r="311" spans="1:23" s="197" customFormat="1" ht="21" customHeight="1">
      <c r="A311" s="885"/>
      <c r="B311" s="960"/>
      <c r="C311" s="725"/>
      <c r="D311" s="939"/>
      <c r="E311" s="940"/>
      <c r="F311" s="941"/>
      <c r="G311" s="683"/>
      <c r="H311" s="683"/>
      <c r="I311" s="683"/>
      <c r="J311" s="683"/>
      <c r="K311" s="188" t="s">
        <v>45</v>
      </c>
      <c r="L311" s="64">
        <v>10</v>
      </c>
      <c r="M311" s="200">
        <v>0</v>
      </c>
      <c r="N311" s="64">
        <v>0</v>
      </c>
      <c r="O311" s="725"/>
      <c r="P311" s="725"/>
      <c r="Q311" s="563"/>
      <c r="R311" s="563"/>
      <c r="S311" s="563"/>
      <c r="T311" s="574"/>
      <c r="V311" s="198"/>
      <c r="W311" s="198"/>
    </row>
    <row r="312" spans="1:23" s="197" customFormat="1" ht="21" customHeight="1">
      <c r="A312" s="885"/>
      <c r="B312" s="960"/>
      <c r="C312" s="725"/>
      <c r="D312" s="939"/>
      <c r="E312" s="940"/>
      <c r="F312" s="941"/>
      <c r="G312" s="683"/>
      <c r="H312" s="683"/>
      <c r="I312" s="683"/>
      <c r="J312" s="683"/>
      <c r="K312" s="188" t="s">
        <v>46</v>
      </c>
      <c r="L312" s="64">
        <v>43</v>
      </c>
      <c r="M312" s="200">
        <v>0</v>
      </c>
      <c r="N312" s="64">
        <v>0</v>
      </c>
      <c r="O312" s="725"/>
      <c r="P312" s="725"/>
      <c r="Q312" s="563"/>
      <c r="R312" s="563"/>
      <c r="S312" s="563"/>
      <c r="T312" s="574"/>
      <c r="V312" s="198"/>
      <c r="W312" s="198"/>
    </row>
    <row r="313" spans="1:23" s="197" customFormat="1" ht="21.75" customHeight="1">
      <c r="A313" s="885"/>
      <c r="B313" s="961"/>
      <c r="C313" s="726"/>
      <c r="D313" s="942"/>
      <c r="E313" s="943"/>
      <c r="F313" s="944"/>
      <c r="G313" s="765" t="s">
        <v>475</v>
      </c>
      <c r="H313" s="715"/>
      <c r="I313" s="715"/>
      <c r="J313" s="715"/>
      <c r="K313" s="716"/>
      <c r="L313" s="93">
        <v>106</v>
      </c>
      <c r="M313" s="93">
        <f>SUM(M309:M312)</f>
        <v>0</v>
      </c>
      <c r="N313" s="93">
        <f>SUM(N309:N312)</f>
        <v>0</v>
      </c>
      <c r="O313" s="726"/>
      <c r="P313" s="726"/>
      <c r="Q313" s="564"/>
      <c r="R313" s="564"/>
      <c r="S313" s="564"/>
      <c r="T313" s="575"/>
      <c r="V313" s="198"/>
      <c r="W313" s="198"/>
    </row>
    <row r="314" spans="1:23" s="244" customFormat="1" ht="21" customHeight="1">
      <c r="A314" s="885"/>
      <c r="B314" s="240"/>
      <c r="C314" s="694" t="s">
        <v>468</v>
      </c>
      <c r="D314" s="697" t="s">
        <v>1235</v>
      </c>
      <c r="E314" s="698"/>
      <c r="F314" s="699"/>
      <c r="G314" s="706" t="s">
        <v>1230</v>
      </c>
      <c r="H314" s="706" t="s">
        <v>1230</v>
      </c>
      <c r="I314" s="718" t="s">
        <v>67</v>
      </c>
      <c r="J314" s="718" t="s">
        <v>68</v>
      </c>
      <c r="K314" s="242" t="s">
        <v>1231</v>
      </c>
      <c r="L314" s="241">
        <v>38</v>
      </c>
      <c r="M314" s="275">
        <v>7</v>
      </c>
      <c r="N314" s="275">
        <v>7</v>
      </c>
      <c r="O314" s="717" t="s">
        <v>1236</v>
      </c>
      <c r="P314" s="717" t="s">
        <v>1237</v>
      </c>
      <c r="Q314" s="565" t="s">
        <v>1238</v>
      </c>
      <c r="R314" s="897" t="s">
        <v>49</v>
      </c>
      <c r="S314" s="565" t="s">
        <v>1239</v>
      </c>
      <c r="T314" s="559" t="s">
        <v>67</v>
      </c>
      <c r="V314" s="245"/>
      <c r="W314" s="245"/>
    </row>
    <row r="315" spans="1:23" s="244" customFormat="1" ht="21" customHeight="1">
      <c r="A315" s="885"/>
      <c r="B315" s="240"/>
      <c r="C315" s="695"/>
      <c r="D315" s="700"/>
      <c r="E315" s="701"/>
      <c r="F315" s="702"/>
      <c r="G315" s="707"/>
      <c r="H315" s="707"/>
      <c r="I315" s="707"/>
      <c r="J315" s="707"/>
      <c r="K315" s="242" t="s">
        <v>1232</v>
      </c>
      <c r="L315" s="241">
        <v>19</v>
      </c>
      <c r="M315" s="275">
        <v>2</v>
      </c>
      <c r="N315" s="275">
        <v>2</v>
      </c>
      <c r="O315" s="695"/>
      <c r="P315" s="695"/>
      <c r="Q315" s="566"/>
      <c r="R315" s="566"/>
      <c r="S315" s="566"/>
      <c r="T315" s="560"/>
      <c r="V315" s="245"/>
      <c r="W315" s="245"/>
    </row>
    <row r="316" spans="1:23" s="244" customFormat="1" ht="21" customHeight="1">
      <c r="A316" s="885"/>
      <c r="B316" s="240"/>
      <c r="C316" s="695"/>
      <c r="D316" s="700"/>
      <c r="E316" s="701"/>
      <c r="F316" s="702"/>
      <c r="G316" s="707"/>
      <c r="H316" s="707"/>
      <c r="I316" s="707"/>
      <c r="J316" s="707"/>
      <c r="K316" s="242" t="s">
        <v>1233</v>
      </c>
      <c r="L316" s="241">
        <v>12</v>
      </c>
      <c r="M316" s="275">
        <v>2</v>
      </c>
      <c r="N316" s="275">
        <v>2</v>
      </c>
      <c r="O316" s="695"/>
      <c r="P316" s="695"/>
      <c r="Q316" s="566"/>
      <c r="R316" s="566"/>
      <c r="S316" s="566"/>
      <c r="T316" s="560"/>
      <c r="V316" s="245"/>
      <c r="W316" s="245"/>
    </row>
    <row r="317" spans="1:23" s="244" customFormat="1" ht="21" customHeight="1">
      <c r="A317" s="885"/>
      <c r="B317" s="240"/>
      <c r="C317" s="695"/>
      <c r="D317" s="700"/>
      <c r="E317" s="701"/>
      <c r="F317" s="702"/>
      <c r="G317" s="707"/>
      <c r="H317" s="707"/>
      <c r="I317" s="707"/>
      <c r="J317" s="707"/>
      <c r="K317" s="242" t="s">
        <v>1234</v>
      </c>
      <c r="L317" s="241">
        <v>1</v>
      </c>
      <c r="M317" s="275">
        <v>0</v>
      </c>
      <c r="N317" s="275">
        <v>0</v>
      </c>
      <c r="O317" s="695"/>
      <c r="P317" s="695"/>
      <c r="Q317" s="566"/>
      <c r="R317" s="566"/>
      <c r="S317" s="566"/>
      <c r="T317" s="560"/>
      <c r="V317" s="245"/>
      <c r="W317" s="245"/>
    </row>
    <row r="318" spans="1:23" s="244" customFormat="1" ht="21.75" customHeight="1">
      <c r="A318" s="885"/>
      <c r="B318" s="240"/>
      <c r="C318" s="696"/>
      <c r="D318" s="703"/>
      <c r="E318" s="704"/>
      <c r="F318" s="705"/>
      <c r="G318" s="906" t="s">
        <v>475</v>
      </c>
      <c r="H318" s="907"/>
      <c r="I318" s="907"/>
      <c r="J318" s="907"/>
      <c r="K318" s="908"/>
      <c r="L318" s="246">
        <f>SUM(L314:L317)</f>
        <v>70</v>
      </c>
      <c r="M318" s="246">
        <f>SUM(M314:M317)</f>
        <v>11</v>
      </c>
      <c r="N318" s="246">
        <f>SUM(N314:N317)</f>
        <v>11</v>
      </c>
      <c r="O318" s="696"/>
      <c r="P318" s="696"/>
      <c r="Q318" s="567"/>
      <c r="R318" s="567"/>
      <c r="S318" s="567"/>
      <c r="T318" s="561"/>
      <c r="V318" s="245"/>
      <c r="W318" s="245"/>
    </row>
    <row r="319" spans="1:23" s="244" customFormat="1" ht="21" customHeight="1">
      <c r="A319" s="885"/>
      <c r="B319" s="240"/>
      <c r="C319" s="694" t="s">
        <v>468</v>
      </c>
      <c r="D319" s="697" t="s">
        <v>1240</v>
      </c>
      <c r="E319" s="698"/>
      <c r="F319" s="699"/>
      <c r="G319" s="706" t="s">
        <v>1241</v>
      </c>
      <c r="H319" s="706" t="s">
        <v>1242</v>
      </c>
      <c r="I319" s="718" t="s">
        <v>67</v>
      </c>
      <c r="J319" s="718" t="s">
        <v>68</v>
      </c>
      <c r="K319" s="242" t="s">
        <v>1243</v>
      </c>
      <c r="L319" s="241">
        <v>2</v>
      </c>
      <c r="M319" s="243">
        <v>0</v>
      </c>
      <c r="N319" s="243">
        <v>0</v>
      </c>
      <c r="O319" s="717" t="s">
        <v>1244</v>
      </c>
      <c r="P319" s="717" t="s">
        <v>1245</v>
      </c>
      <c r="Q319" s="565" t="s">
        <v>1246</v>
      </c>
      <c r="R319" s="565" t="s">
        <v>1247</v>
      </c>
      <c r="S319" s="565" t="s">
        <v>1248</v>
      </c>
      <c r="T319" s="559" t="s">
        <v>67</v>
      </c>
      <c r="V319" s="245"/>
      <c r="W319" s="245"/>
    </row>
    <row r="320" spans="1:23" s="244" customFormat="1" ht="21" customHeight="1">
      <c r="A320" s="885"/>
      <c r="B320" s="240"/>
      <c r="C320" s="695"/>
      <c r="D320" s="700"/>
      <c r="E320" s="701"/>
      <c r="F320" s="702"/>
      <c r="G320" s="707"/>
      <c r="H320" s="707"/>
      <c r="I320" s="707"/>
      <c r="J320" s="707"/>
      <c r="K320" s="242" t="s">
        <v>1249</v>
      </c>
      <c r="L320" s="241">
        <v>4</v>
      </c>
      <c r="M320" s="243">
        <v>4</v>
      </c>
      <c r="N320" s="243">
        <v>4</v>
      </c>
      <c r="O320" s="695"/>
      <c r="P320" s="695"/>
      <c r="Q320" s="566"/>
      <c r="R320" s="566"/>
      <c r="S320" s="566"/>
      <c r="T320" s="560"/>
      <c r="V320" s="245"/>
      <c r="W320" s="245"/>
    </row>
    <row r="321" spans="1:23" s="244" customFormat="1" ht="21" customHeight="1">
      <c r="A321" s="885"/>
      <c r="B321" s="240"/>
      <c r="C321" s="695"/>
      <c r="D321" s="700"/>
      <c r="E321" s="701"/>
      <c r="F321" s="702"/>
      <c r="G321" s="707"/>
      <c r="H321" s="707"/>
      <c r="I321" s="707"/>
      <c r="J321" s="707"/>
      <c r="K321" s="242" t="s">
        <v>1250</v>
      </c>
      <c r="L321" s="241">
        <v>8</v>
      </c>
      <c r="M321" s="243">
        <v>2</v>
      </c>
      <c r="N321" s="243">
        <v>2</v>
      </c>
      <c r="O321" s="695"/>
      <c r="P321" s="695"/>
      <c r="Q321" s="566"/>
      <c r="R321" s="566"/>
      <c r="S321" s="566"/>
      <c r="T321" s="560"/>
      <c r="V321" s="245"/>
      <c r="W321" s="245"/>
    </row>
    <row r="322" spans="1:23" s="244" customFormat="1" ht="21" customHeight="1">
      <c r="A322" s="885"/>
      <c r="B322" s="240"/>
      <c r="C322" s="695"/>
      <c r="D322" s="700"/>
      <c r="E322" s="701"/>
      <c r="F322" s="702"/>
      <c r="G322" s="707"/>
      <c r="H322" s="707"/>
      <c r="I322" s="707"/>
      <c r="J322" s="707"/>
      <c r="K322" s="242" t="s">
        <v>1251</v>
      </c>
      <c r="L322" s="241">
        <v>2</v>
      </c>
      <c r="M322" s="243">
        <v>0</v>
      </c>
      <c r="N322" s="243">
        <v>0</v>
      </c>
      <c r="O322" s="695"/>
      <c r="P322" s="695"/>
      <c r="Q322" s="566"/>
      <c r="R322" s="566"/>
      <c r="S322" s="566"/>
      <c r="T322" s="560"/>
      <c r="V322" s="245"/>
      <c r="W322" s="245"/>
    </row>
    <row r="323" spans="1:23" s="244" customFormat="1" ht="21.75" customHeight="1">
      <c r="A323" s="885"/>
      <c r="B323" s="240"/>
      <c r="C323" s="696"/>
      <c r="D323" s="703"/>
      <c r="E323" s="704"/>
      <c r="F323" s="705"/>
      <c r="G323" s="906" t="s">
        <v>475</v>
      </c>
      <c r="H323" s="907"/>
      <c r="I323" s="907"/>
      <c r="J323" s="907"/>
      <c r="K323" s="908"/>
      <c r="L323" s="246">
        <f>SUM(L319:L322)</f>
        <v>16</v>
      </c>
      <c r="M323" s="246">
        <f>SUM(M319:M322)</f>
        <v>6</v>
      </c>
      <c r="N323" s="246">
        <f>SUM(N319:N322)</f>
        <v>6</v>
      </c>
      <c r="O323" s="696"/>
      <c r="P323" s="696"/>
      <c r="Q323" s="567"/>
      <c r="R323" s="567"/>
      <c r="S323" s="567"/>
      <c r="T323" s="561"/>
      <c r="V323" s="245"/>
      <c r="W323" s="245"/>
    </row>
    <row r="324" spans="1:23" s="248" customFormat="1" ht="21" customHeight="1">
      <c r="A324" s="885"/>
      <c r="B324" s="264"/>
      <c r="C324" s="898" t="s">
        <v>468</v>
      </c>
      <c r="D324" s="887" t="s">
        <v>1273</v>
      </c>
      <c r="E324" s="888"/>
      <c r="F324" s="889"/>
      <c r="G324" s="766" t="s">
        <v>1274</v>
      </c>
      <c r="H324" s="766" t="s">
        <v>1275</v>
      </c>
      <c r="I324" s="718" t="s">
        <v>67</v>
      </c>
      <c r="J324" s="718" t="s">
        <v>68</v>
      </c>
      <c r="K324" s="247">
        <v>59</v>
      </c>
      <c r="L324" s="241">
        <v>22</v>
      </c>
      <c r="M324" s="275">
        <v>0</v>
      </c>
      <c r="N324" s="275">
        <v>0</v>
      </c>
      <c r="O324" s="385" t="s">
        <v>1276</v>
      </c>
      <c r="P324" s="385" t="s">
        <v>1277</v>
      </c>
      <c r="Q324" s="385" t="s">
        <v>1278</v>
      </c>
      <c r="R324" s="692" t="s">
        <v>472</v>
      </c>
      <c r="S324" s="377" t="s">
        <v>1279</v>
      </c>
      <c r="T324" s="585" t="s">
        <v>67</v>
      </c>
      <c r="W324" s="249"/>
    </row>
    <row r="325" spans="1:23" s="248" customFormat="1" ht="21" customHeight="1">
      <c r="A325" s="885"/>
      <c r="B325" s="264"/>
      <c r="C325" s="899"/>
      <c r="D325" s="890"/>
      <c r="E325" s="891"/>
      <c r="F325" s="892"/>
      <c r="G325" s="707"/>
      <c r="H325" s="707"/>
      <c r="I325" s="707"/>
      <c r="J325" s="707"/>
      <c r="K325" s="242" t="s">
        <v>1280</v>
      </c>
      <c r="L325" s="241">
        <v>20</v>
      </c>
      <c r="M325" s="275">
        <v>0</v>
      </c>
      <c r="N325" s="275">
        <v>0</v>
      </c>
      <c r="O325" s="378"/>
      <c r="P325" s="378"/>
      <c r="Q325" s="378"/>
      <c r="R325" s="691"/>
      <c r="S325" s="378"/>
      <c r="T325" s="586"/>
      <c r="W325" s="249"/>
    </row>
    <row r="326" spans="1:23" s="248" customFormat="1" ht="21" customHeight="1">
      <c r="A326" s="885"/>
      <c r="B326" s="264"/>
      <c r="C326" s="899"/>
      <c r="D326" s="890"/>
      <c r="E326" s="891"/>
      <c r="F326" s="892"/>
      <c r="G326" s="707"/>
      <c r="H326" s="707"/>
      <c r="I326" s="707"/>
      <c r="J326" s="707"/>
      <c r="K326" s="242" t="s">
        <v>1281</v>
      </c>
      <c r="L326" s="241">
        <v>22</v>
      </c>
      <c r="M326" s="275">
        <v>0</v>
      </c>
      <c r="N326" s="275">
        <v>0</v>
      </c>
      <c r="O326" s="378"/>
      <c r="P326" s="378"/>
      <c r="Q326" s="378"/>
      <c r="R326" s="691"/>
      <c r="S326" s="378"/>
      <c r="T326" s="586"/>
      <c r="W326" s="249"/>
    </row>
    <row r="327" spans="1:23" s="248" customFormat="1" ht="21" customHeight="1">
      <c r="A327" s="885"/>
      <c r="B327" s="264"/>
      <c r="C327" s="899"/>
      <c r="D327" s="890"/>
      <c r="E327" s="891"/>
      <c r="F327" s="892"/>
      <c r="G327" s="707"/>
      <c r="H327" s="707"/>
      <c r="I327" s="707"/>
      <c r="J327" s="707"/>
      <c r="K327" s="247">
        <v>62</v>
      </c>
      <c r="L327" s="241">
        <v>20</v>
      </c>
      <c r="M327" s="275">
        <v>0</v>
      </c>
      <c r="N327" s="275">
        <v>0</v>
      </c>
      <c r="O327" s="378"/>
      <c r="P327" s="378"/>
      <c r="Q327" s="378"/>
      <c r="R327" s="691"/>
      <c r="S327" s="378"/>
      <c r="T327" s="586"/>
      <c r="W327" s="249"/>
    </row>
    <row r="328" spans="1:23" s="248" customFormat="1" ht="21" customHeight="1">
      <c r="A328" s="885"/>
      <c r="B328" s="264"/>
      <c r="C328" s="899"/>
      <c r="D328" s="890"/>
      <c r="E328" s="890"/>
      <c r="F328" s="893"/>
      <c r="G328" s="718"/>
      <c r="H328" s="718"/>
      <c r="I328" s="718"/>
      <c r="J328" s="718"/>
      <c r="K328" s="247">
        <v>63</v>
      </c>
      <c r="L328" s="241">
        <v>21</v>
      </c>
      <c r="M328" s="275">
        <v>0</v>
      </c>
      <c r="N328" s="275">
        <v>0</v>
      </c>
      <c r="O328" s="378"/>
      <c r="P328" s="378"/>
      <c r="Q328" s="378"/>
      <c r="R328" s="692"/>
      <c r="S328" s="378"/>
      <c r="T328" s="586"/>
      <c r="W328" s="249"/>
    </row>
    <row r="329" spans="1:23" s="248" customFormat="1" ht="21" customHeight="1">
      <c r="A329" s="885"/>
      <c r="B329" s="264"/>
      <c r="C329" s="899"/>
      <c r="D329" s="890"/>
      <c r="E329" s="891"/>
      <c r="F329" s="892"/>
      <c r="G329" s="719"/>
      <c r="H329" s="719"/>
      <c r="I329" s="719"/>
      <c r="J329" s="719"/>
      <c r="K329" s="247">
        <v>72</v>
      </c>
      <c r="L329" s="241">
        <v>44</v>
      </c>
      <c r="M329" s="275">
        <v>0</v>
      </c>
      <c r="N329" s="275">
        <v>0</v>
      </c>
      <c r="O329" s="378"/>
      <c r="P329" s="378"/>
      <c r="Q329" s="378"/>
      <c r="R329" s="691"/>
      <c r="S329" s="378"/>
      <c r="T329" s="586"/>
      <c r="W329" s="249"/>
    </row>
    <row r="330" spans="1:23" s="248" customFormat="1" ht="21" customHeight="1">
      <c r="A330" s="885"/>
      <c r="B330" s="264"/>
      <c r="C330" s="900"/>
      <c r="D330" s="894"/>
      <c r="E330" s="895"/>
      <c r="F330" s="896"/>
      <c r="G330" s="907" t="s">
        <v>475</v>
      </c>
      <c r="H330" s="907"/>
      <c r="I330" s="907"/>
      <c r="J330" s="907"/>
      <c r="K330" s="908"/>
      <c r="L330" s="246">
        <f>SUM(L324:L329)</f>
        <v>149</v>
      </c>
      <c r="M330" s="246">
        <f>SUM(M324:M329)</f>
        <v>0</v>
      </c>
      <c r="N330" s="246">
        <f>SUM(N324:N329)</f>
        <v>0</v>
      </c>
      <c r="O330" s="568"/>
      <c r="P330" s="568"/>
      <c r="Q330" s="568"/>
      <c r="R330" s="693"/>
      <c r="S330" s="568"/>
      <c r="T330" s="587"/>
      <c r="W330" s="249"/>
    </row>
    <row r="331" spans="1:23" s="248" customFormat="1" ht="21" customHeight="1">
      <c r="A331" s="885"/>
      <c r="B331" s="240"/>
      <c r="C331" s="898" t="s">
        <v>468</v>
      </c>
      <c r="D331" s="887" t="s">
        <v>1252</v>
      </c>
      <c r="E331" s="888"/>
      <c r="F331" s="889"/>
      <c r="G331" s="766" t="s">
        <v>1253</v>
      </c>
      <c r="H331" s="766" t="s">
        <v>1254</v>
      </c>
      <c r="I331" s="718" t="s">
        <v>67</v>
      </c>
      <c r="J331" s="718" t="s">
        <v>68</v>
      </c>
      <c r="K331" s="247">
        <v>59</v>
      </c>
      <c r="L331" s="241">
        <v>2</v>
      </c>
      <c r="M331" s="243">
        <v>0</v>
      </c>
      <c r="N331" s="275">
        <v>0</v>
      </c>
      <c r="O331" s="385" t="s">
        <v>1255</v>
      </c>
      <c r="P331" s="385" t="s">
        <v>1256</v>
      </c>
      <c r="Q331" s="385" t="s">
        <v>1257</v>
      </c>
      <c r="R331" s="690" t="s">
        <v>1258</v>
      </c>
      <c r="S331" s="385" t="s">
        <v>1259</v>
      </c>
      <c r="T331" s="585" t="s">
        <v>67</v>
      </c>
      <c r="W331" s="249"/>
    </row>
    <row r="332" spans="1:23" s="248" customFormat="1" ht="21" customHeight="1">
      <c r="A332" s="885"/>
      <c r="B332" s="240"/>
      <c r="C332" s="899"/>
      <c r="D332" s="890"/>
      <c r="E332" s="891"/>
      <c r="F332" s="892"/>
      <c r="G332" s="707"/>
      <c r="H332" s="707"/>
      <c r="I332" s="707"/>
      <c r="J332" s="707"/>
      <c r="K332" s="242">
        <v>69</v>
      </c>
      <c r="L332" s="241">
        <v>2</v>
      </c>
      <c r="M332" s="243">
        <v>0</v>
      </c>
      <c r="N332" s="275">
        <v>0</v>
      </c>
      <c r="O332" s="378"/>
      <c r="P332" s="378"/>
      <c r="Q332" s="378"/>
      <c r="R332" s="691"/>
      <c r="S332" s="378"/>
      <c r="T332" s="586"/>
      <c r="W332" s="249"/>
    </row>
    <row r="333" spans="1:23" s="248" customFormat="1" ht="21" customHeight="1">
      <c r="A333" s="885"/>
      <c r="B333" s="240"/>
      <c r="C333" s="899"/>
      <c r="D333" s="890"/>
      <c r="E333" s="891"/>
      <c r="F333" s="892"/>
      <c r="G333" s="707"/>
      <c r="H333" s="707"/>
      <c r="I333" s="707"/>
      <c r="J333" s="707"/>
      <c r="K333" s="242" t="s">
        <v>1260</v>
      </c>
      <c r="L333" s="241">
        <v>1</v>
      </c>
      <c r="M333" s="243">
        <v>0</v>
      </c>
      <c r="N333" s="275">
        <v>0</v>
      </c>
      <c r="O333" s="378"/>
      <c r="P333" s="378"/>
      <c r="Q333" s="378"/>
      <c r="R333" s="691"/>
      <c r="S333" s="378"/>
      <c r="T333" s="586"/>
      <c r="W333" s="249"/>
    </row>
    <row r="334" spans="1:23" s="248" customFormat="1" ht="21" customHeight="1">
      <c r="A334" s="885"/>
      <c r="B334" s="240"/>
      <c r="C334" s="899"/>
      <c r="D334" s="890"/>
      <c r="E334" s="891"/>
      <c r="F334" s="892"/>
      <c r="G334" s="707"/>
      <c r="H334" s="707"/>
      <c r="I334" s="707"/>
      <c r="J334" s="707"/>
      <c r="K334" s="242" t="s">
        <v>1261</v>
      </c>
      <c r="L334" s="241">
        <v>4</v>
      </c>
      <c r="M334" s="243">
        <v>0</v>
      </c>
      <c r="N334" s="275">
        <v>0</v>
      </c>
      <c r="O334" s="378"/>
      <c r="P334" s="378"/>
      <c r="Q334" s="378"/>
      <c r="R334" s="691"/>
      <c r="S334" s="378"/>
      <c r="T334" s="586"/>
      <c r="W334" s="249"/>
    </row>
    <row r="335" spans="1:23" s="248" customFormat="1" ht="21" customHeight="1">
      <c r="A335" s="885"/>
      <c r="B335" s="240"/>
      <c r="C335" s="899"/>
      <c r="D335" s="890"/>
      <c r="E335" s="890"/>
      <c r="F335" s="893"/>
      <c r="G335" s="718"/>
      <c r="H335" s="718"/>
      <c r="I335" s="718"/>
      <c r="J335" s="718"/>
      <c r="K335" s="242" t="s">
        <v>1262</v>
      </c>
      <c r="L335" s="241">
        <v>3</v>
      </c>
      <c r="M335" s="243">
        <v>0</v>
      </c>
      <c r="N335" s="275">
        <v>0</v>
      </c>
      <c r="O335" s="378"/>
      <c r="P335" s="378"/>
      <c r="Q335" s="378"/>
      <c r="R335" s="692"/>
      <c r="S335" s="378"/>
      <c r="T335" s="586"/>
      <c r="W335" s="249"/>
    </row>
    <row r="336" spans="1:23" s="248" customFormat="1" ht="21" customHeight="1">
      <c r="A336" s="885"/>
      <c r="B336" s="240"/>
      <c r="C336" s="899"/>
      <c r="D336" s="890"/>
      <c r="E336" s="891"/>
      <c r="F336" s="892"/>
      <c r="G336" s="719"/>
      <c r="H336" s="719"/>
      <c r="I336" s="719"/>
      <c r="J336" s="719"/>
      <c r="K336" s="242" t="s">
        <v>1263</v>
      </c>
      <c r="L336" s="241">
        <v>1</v>
      </c>
      <c r="M336" s="243">
        <v>0</v>
      </c>
      <c r="N336" s="275">
        <v>0</v>
      </c>
      <c r="O336" s="378"/>
      <c r="P336" s="378"/>
      <c r="Q336" s="378"/>
      <c r="R336" s="691"/>
      <c r="S336" s="378"/>
      <c r="T336" s="586"/>
      <c r="W336" s="249"/>
    </row>
    <row r="337" spans="1:24" s="248" customFormat="1" ht="21" customHeight="1">
      <c r="A337" s="885"/>
      <c r="B337" s="240"/>
      <c r="C337" s="900"/>
      <c r="D337" s="894"/>
      <c r="E337" s="895"/>
      <c r="F337" s="896"/>
      <c r="G337" s="907" t="s">
        <v>475</v>
      </c>
      <c r="H337" s="907"/>
      <c r="I337" s="907"/>
      <c r="J337" s="907"/>
      <c r="K337" s="908"/>
      <c r="L337" s="246">
        <f>SUM(L331:L336)</f>
        <v>13</v>
      </c>
      <c r="M337" s="246">
        <f>SUM(M331:M336)</f>
        <v>0</v>
      </c>
      <c r="N337" s="246">
        <f>SUM(N331:N336)</f>
        <v>0</v>
      </c>
      <c r="O337" s="568"/>
      <c r="P337" s="568"/>
      <c r="Q337" s="568"/>
      <c r="R337" s="693"/>
      <c r="S337" s="568"/>
      <c r="T337" s="587"/>
      <c r="W337" s="249"/>
    </row>
    <row r="338" spans="1:24" ht="21.75" customHeight="1">
      <c r="A338" s="885"/>
      <c r="B338" s="662" t="s">
        <v>124</v>
      </c>
      <c r="C338" s="663"/>
      <c r="D338" s="663"/>
      <c r="E338" s="663"/>
      <c r="F338" s="663"/>
      <c r="G338" s="663"/>
      <c r="H338" s="663"/>
      <c r="I338" s="663"/>
      <c r="J338" s="663"/>
      <c r="K338" s="664"/>
      <c r="L338" s="16">
        <f>L216+L223+L227+L232+L241+L247+L253+L258+L265+L271+L285+L291+L296+L308+L313</f>
        <v>7192</v>
      </c>
      <c r="M338" s="16">
        <f>SUM(M216,M223,M227,M232,M241,M247,M253,M258,M265,M271,M285,M291,M296,M308,M313,M318,M323,M330,M337)</f>
        <v>32</v>
      </c>
      <c r="N338" s="16">
        <f>SUM(N216,N223,N227,N232,N241,N247,N253,N258,N265,N271,N285,N291,N296,N308,N313,N318,N323,N330,N337)</f>
        <v>28</v>
      </c>
      <c r="O338" s="53"/>
      <c r="P338" s="1"/>
      <c r="Q338" s="25"/>
      <c r="R338" s="25"/>
      <c r="S338" s="161"/>
      <c r="T338" s="115"/>
      <c r="U338" s="187"/>
      <c r="V338" s="21"/>
    </row>
    <row r="339" spans="1:24" s="4" customFormat="1" ht="21.75" customHeight="1">
      <c r="A339" s="885"/>
      <c r="B339" s="445" t="s">
        <v>174</v>
      </c>
      <c r="C339" s="455" t="s">
        <v>175</v>
      </c>
      <c r="D339" s="645" t="s">
        <v>680</v>
      </c>
      <c r="E339" s="646"/>
      <c r="F339" s="647"/>
      <c r="G339" s="415" t="s">
        <v>176</v>
      </c>
      <c r="H339" s="415" t="s">
        <v>176</v>
      </c>
      <c r="I339" s="416" t="s">
        <v>119</v>
      </c>
      <c r="J339" s="416" t="s">
        <v>120</v>
      </c>
      <c r="K339" s="30">
        <v>98.992199999999997</v>
      </c>
      <c r="L339" s="111">
        <v>226</v>
      </c>
      <c r="M339" s="167">
        <v>0</v>
      </c>
      <c r="N339" s="167">
        <v>0</v>
      </c>
      <c r="O339" s="491" t="s">
        <v>177</v>
      </c>
      <c r="P339" s="417" t="s">
        <v>178</v>
      </c>
      <c r="Q339" s="417" t="s">
        <v>832</v>
      </c>
      <c r="R339" s="420" t="s">
        <v>122</v>
      </c>
      <c r="S339" s="471"/>
      <c r="T339" s="432" t="s">
        <v>896</v>
      </c>
      <c r="V339" s="21"/>
    </row>
    <row r="340" spans="1:24" ht="21.75" customHeight="1">
      <c r="A340" s="885"/>
      <c r="B340" s="446"/>
      <c r="C340" s="456"/>
      <c r="D340" s="684"/>
      <c r="E340" s="685"/>
      <c r="F340" s="686"/>
      <c r="G340" s="415"/>
      <c r="H340" s="415"/>
      <c r="I340" s="416"/>
      <c r="J340" s="416"/>
      <c r="K340" s="30">
        <v>117.42189999999999</v>
      </c>
      <c r="L340" s="111">
        <v>226</v>
      </c>
      <c r="M340" s="167">
        <v>0</v>
      </c>
      <c r="N340" s="167">
        <v>0</v>
      </c>
      <c r="O340" s="492"/>
      <c r="P340" s="418"/>
      <c r="Q340" s="418"/>
      <c r="R340" s="421"/>
      <c r="S340" s="471"/>
      <c r="T340" s="433"/>
      <c r="V340" s="21"/>
    </row>
    <row r="341" spans="1:24" ht="21.75" customHeight="1">
      <c r="A341" s="885"/>
      <c r="B341" s="446"/>
      <c r="C341" s="456"/>
      <c r="D341" s="684"/>
      <c r="E341" s="685"/>
      <c r="F341" s="686"/>
      <c r="G341" s="415"/>
      <c r="H341" s="415"/>
      <c r="I341" s="416"/>
      <c r="J341" s="416"/>
      <c r="K341" s="30">
        <v>123.4663</v>
      </c>
      <c r="L341" s="111">
        <v>243</v>
      </c>
      <c r="M341" s="167">
        <v>0</v>
      </c>
      <c r="N341" s="167">
        <v>0</v>
      </c>
      <c r="O341" s="492"/>
      <c r="P341" s="418"/>
      <c r="Q341" s="418"/>
      <c r="R341" s="421"/>
      <c r="S341" s="471"/>
      <c r="T341" s="433"/>
      <c r="V341" s="21"/>
    </row>
    <row r="342" spans="1:24" ht="21.75" customHeight="1">
      <c r="A342" s="885"/>
      <c r="B342" s="446"/>
      <c r="C342" s="456"/>
      <c r="D342" s="684"/>
      <c r="E342" s="685"/>
      <c r="F342" s="686"/>
      <c r="G342" s="415"/>
      <c r="H342" s="415"/>
      <c r="I342" s="416"/>
      <c r="J342" s="416"/>
      <c r="K342" s="30">
        <v>134.4367</v>
      </c>
      <c r="L342" s="111">
        <v>142</v>
      </c>
      <c r="M342" s="167">
        <v>0</v>
      </c>
      <c r="N342" s="167">
        <v>0</v>
      </c>
      <c r="O342" s="492"/>
      <c r="P342" s="418"/>
      <c r="Q342" s="418"/>
      <c r="R342" s="421"/>
      <c r="S342" s="471"/>
      <c r="T342" s="433"/>
      <c r="V342" s="21"/>
    </row>
    <row r="343" spans="1:24" ht="21.75" customHeight="1">
      <c r="A343" s="885"/>
      <c r="B343" s="446"/>
      <c r="C343" s="456"/>
      <c r="D343" s="684"/>
      <c r="E343" s="685"/>
      <c r="F343" s="686"/>
      <c r="G343" s="415"/>
      <c r="H343" s="415"/>
      <c r="I343" s="416"/>
      <c r="J343" s="416"/>
      <c r="K343" s="30">
        <v>108.14360000000001</v>
      </c>
      <c r="L343" s="111">
        <v>30</v>
      </c>
      <c r="M343" s="167">
        <v>0</v>
      </c>
      <c r="N343" s="167">
        <v>0</v>
      </c>
      <c r="O343" s="492"/>
      <c r="P343" s="418"/>
      <c r="Q343" s="418"/>
      <c r="R343" s="421"/>
      <c r="S343" s="471"/>
      <c r="T343" s="433"/>
      <c r="V343" s="21"/>
    </row>
    <row r="344" spans="1:24" ht="21.75" customHeight="1">
      <c r="A344" s="885"/>
      <c r="B344" s="446"/>
      <c r="C344" s="456"/>
      <c r="D344" s="684"/>
      <c r="E344" s="685"/>
      <c r="F344" s="686"/>
      <c r="G344" s="415"/>
      <c r="H344" s="415"/>
      <c r="I344" s="416"/>
      <c r="J344" s="416"/>
      <c r="K344" s="30">
        <v>141.08459999999999</v>
      </c>
      <c r="L344" s="111">
        <v>114</v>
      </c>
      <c r="M344" s="167">
        <v>0</v>
      </c>
      <c r="N344" s="167">
        <v>0</v>
      </c>
      <c r="O344" s="492"/>
      <c r="P344" s="418"/>
      <c r="Q344" s="418"/>
      <c r="R344" s="421"/>
      <c r="S344" s="471"/>
      <c r="T344" s="433"/>
      <c r="V344" s="21"/>
    </row>
    <row r="345" spans="1:24" ht="21.75" customHeight="1">
      <c r="A345" s="885"/>
      <c r="B345" s="446"/>
      <c r="C345" s="456"/>
      <c r="D345" s="684"/>
      <c r="E345" s="685"/>
      <c r="F345" s="686"/>
      <c r="G345" s="708"/>
      <c r="H345" s="708"/>
      <c r="I345" s="708"/>
      <c r="J345" s="708"/>
      <c r="K345" s="30">
        <v>143.0633</v>
      </c>
      <c r="L345" s="111">
        <v>243</v>
      </c>
      <c r="M345" s="167">
        <v>0</v>
      </c>
      <c r="N345" s="167">
        <v>0</v>
      </c>
      <c r="O345" s="492"/>
      <c r="P345" s="418"/>
      <c r="Q345" s="418"/>
      <c r="R345" s="421"/>
      <c r="S345" s="471"/>
      <c r="T345" s="433"/>
      <c r="V345" s="21"/>
    </row>
    <row r="346" spans="1:24" ht="21.75" customHeight="1">
      <c r="A346" s="885"/>
      <c r="B346" s="446"/>
      <c r="C346" s="456"/>
      <c r="D346" s="684"/>
      <c r="E346" s="685"/>
      <c r="F346" s="686"/>
      <c r="G346" s="708"/>
      <c r="H346" s="708"/>
      <c r="I346" s="708"/>
      <c r="J346" s="708"/>
      <c r="K346" s="30">
        <v>180.73179999999999</v>
      </c>
      <c r="L346" s="111">
        <v>252</v>
      </c>
      <c r="M346" s="167">
        <v>3</v>
      </c>
      <c r="N346" s="167">
        <v>3</v>
      </c>
      <c r="O346" s="492"/>
      <c r="P346" s="418"/>
      <c r="Q346" s="418"/>
      <c r="R346" s="421"/>
      <c r="S346" s="471"/>
      <c r="T346" s="433"/>
      <c r="V346" s="21"/>
    </row>
    <row r="347" spans="1:24" ht="21.75" customHeight="1">
      <c r="A347" s="885"/>
      <c r="B347" s="446"/>
      <c r="C347" s="456"/>
      <c r="D347" s="684"/>
      <c r="E347" s="685"/>
      <c r="F347" s="686"/>
      <c r="G347" s="708"/>
      <c r="H347" s="708"/>
      <c r="I347" s="708"/>
      <c r="J347" s="708"/>
      <c r="K347" s="30">
        <v>144.7381</v>
      </c>
      <c r="L347" s="111">
        <v>10</v>
      </c>
      <c r="M347" s="167">
        <v>0</v>
      </c>
      <c r="N347" s="167">
        <v>0</v>
      </c>
      <c r="O347" s="492"/>
      <c r="P347" s="418"/>
      <c r="Q347" s="418"/>
      <c r="R347" s="421"/>
      <c r="S347" s="471"/>
      <c r="T347" s="433"/>
      <c r="V347" s="21"/>
    </row>
    <row r="348" spans="1:24" ht="21.75" customHeight="1">
      <c r="A348" s="885"/>
      <c r="B348" s="446"/>
      <c r="C348" s="456"/>
      <c r="D348" s="684"/>
      <c r="E348" s="685"/>
      <c r="F348" s="686"/>
      <c r="G348" s="708"/>
      <c r="H348" s="708"/>
      <c r="I348" s="708"/>
      <c r="J348" s="708"/>
      <c r="K348" s="30">
        <v>244.99</v>
      </c>
      <c r="L348" s="111">
        <v>2</v>
      </c>
      <c r="M348" s="167">
        <v>0</v>
      </c>
      <c r="N348" s="167">
        <v>0</v>
      </c>
      <c r="O348" s="492"/>
      <c r="P348" s="418"/>
      <c r="Q348" s="418"/>
      <c r="R348" s="421"/>
      <c r="S348" s="471"/>
      <c r="T348" s="433"/>
      <c r="V348" s="21"/>
      <c r="W348" s="187"/>
      <c r="X348" s="187"/>
    </row>
    <row r="349" spans="1:24" s="4" customFormat="1" ht="21.75" customHeight="1">
      <c r="A349" s="885"/>
      <c r="B349" s="446"/>
      <c r="C349" s="457"/>
      <c r="D349" s="687"/>
      <c r="E349" s="688"/>
      <c r="F349" s="689"/>
      <c r="G349" s="468" t="s">
        <v>118</v>
      </c>
      <c r="H349" s="469"/>
      <c r="I349" s="469"/>
      <c r="J349" s="469"/>
      <c r="K349" s="470"/>
      <c r="L349" s="5">
        <f>SUM(L339:L348)</f>
        <v>1488</v>
      </c>
      <c r="M349" s="5">
        <f>SUM(M339:M348)</f>
        <v>3</v>
      </c>
      <c r="N349" s="5">
        <f>SUM(N339:N348)</f>
        <v>3</v>
      </c>
      <c r="O349" s="493"/>
      <c r="P349" s="419"/>
      <c r="Q349" s="419"/>
      <c r="R349" s="422"/>
      <c r="S349" s="471"/>
      <c r="T349" s="434"/>
      <c r="V349" s="21"/>
    </row>
    <row r="350" spans="1:24" s="4" customFormat="1" ht="21.75" customHeight="1">
      <c r="A350" s="885"/>
      <c r="B350" s="446"/>
      <c r="C350" s="455" t="s">
        <v>478</v>
      </c>
      <c r="D350" s="645" t="s">
        <v>679</v>
      </c>
      <c r="E350" s="646"/>
      <c r="F350" s="647"/>
      <c r="G350" s="452" t="s">
        <v>479</v>
      </c>
      <c r="H350" s="452" t="s">
        <v>479</v>
      </c>
      <c r="I350" s="452" t="s">
        <v>480</v>
      </c>
      <c r="J350" s="452" t="s">
        <v>481</v>
      </c>
      <c r="K350" s="66">
        <v>50.07</v>
      </c>
      <c r="L350" s="70">
        <v>10</v>
      </c>
      <c r="M350" s="112">
        <v>4</v>
      </c>
      <c r="N350" s="112">
        <v>4</v>
      </c>
      <c r="O350" s="770" t="s">
        <v>482</v>
      </c>
      <c r="P350" s="420" t="s">
        <v>483</v>
      </c>
      <c r="Q350" s="420" t="s">
        <v>484</v>
      </c>
      <c r="R350" s="420" t="s">
        <v>485</v>
      </c>
      <c r="S350" s="471"/>
      <c r="T350" s="450" t="s">
        <v>896</v>
      </c>
      <c r="V350" s="21"/>
    </row>
    <row r="351" spans="1:24" s="4" customFormat="1" ht="21.75" customHeight="1">
      <c r="A351" s="885"/>
      <c r="B351" s="446"/>
      <c r="C351" s="456"/>
      <c r="D351" s="684"/>
      <c r="E351" s="685"/>
      <c r="F351" s="686"/>
      <c r="G351" s="453"/>
      <c r="H351" s="453"/>
      <c r="I351" s="453"/>
      <c r="J351" s="453"/>
      <c r="K351" s="66">
        <v>59.46</v>
      </c>
      <c r="L351" s="67">
        <v>60</v>
      </c>
      <c r="M351" s="68">
        <v>8</v>
      </c>
      <c r="N351" s="68">
        <v>8</v>
      </c>
      <c r="O351" s="421"/>
      <c r="P351" s="421"/>
      <c r="Q351" s="421"/>
      <c r="R351" s="421"/>
      <c r="S351" s="471"/>
      <c r="T351" s="450"/>
      <c r="V351" s="21"/>
    </row>
    <row r="352" spans="1:24" s="4" customFormat="1" ht="21.75" customHeight="1">
      <c r="A352" s="885"/>
      <c r="B352" s="446"/>
      <c r="C352" s="456"/>
      <c r="D352" s="684"/>
      <c r="E352" s="685"/>
      <c r="F352" s="686"/>
      <c r="G352" s="453"/>
      <c r="H352" s="453"/>
      <c r="I352" s="453"/>
      <c r="J352" s="453"/>
      <c r="K352" s="66">
        <v>84.99</v>
      </c>
      <c r="L352" s="67">
        <v>36</v>
      </c>
      <c r="M352" s="68">
        <v>13</v>
      </c>
      <c r="N352" s="68">
        <v>13</v>
      </c>
      <c r="O352" s="421"/>
      <c r="P352" s="421"/>
      <c r="Q352" s="421"/>
      <c r="R352" s="421"/>
      <c r="S352" s="471"/>
      <c r="T352" s="450"/>
      <c r="V352" s="21"/>
    </row>
    <row r="353" spans="1:22" s="4" customFormat="1" ht="21.75" customHeight="1">
      <c r="A353" s="885"/>
      <c r="B353" s="446"/>
      <c r="C353" s="457"/>
      <c r="D353" s="687"/>
      <c r="E353" s="688"/>
      <c r="F353" s="689"/>
      <c r="G353" s="468" t="s">
        <v>486</v>
      </c>
      <c r="H353" s="469"/>
      <c r="I353" s="469"/>
      <c r="J353" s="469"/>
      <c r="K353" s="470"/>
      <c r="L353" s="69">
        <v>106</v>
      </c>
      <c r="M353" s="71">
        <f>SUM(M350:M352)</f>
        <v>25</v>
      </c>
      <c r="N353" s="71">
        <f>SUM(N350:N352)</f>
        <v>25</v>
      </c>
      <c r="O353" s="422"/>
      <c r="P353" s="422"/>
      <c r="Q353" s="422"/>
      <c r="R353" s="422"/>
      <c r="S353" s="471"/>
      <c r="T353" s="450"/>
      <c r="V353" s="21"/>
    </row>
    <row r="354" spans="1:22" s="4" customFormat="1" ht="21.75" customHeight="1">
      <c r="A354" s="885"/>
      <c r="B354" s="446"/>
      <c r="C354" s="455" t="s">
        <v>487</v>
      </c>
      <c r="D354" s="645" t="s">
        <v>681</v>
      </c>
      <c r="E354" s="646"/>
      <c r="F354" s="647"/>
      <c r="G354" s="452" t="s">
        <v>488</v>
      </c>
      <c r="H354" s="452" t="s">
        <v>489</v>
      </c>
      <c r="I354" s="452" t="s">
        <v>480</v>
      </c>
      <c r="J354" s="452" t="s">
        <v>481</v>
      </c>
      <c r="K354" s="66">
        <v>72.580600000000004</v>
      </c>
      <c r="L354" s="70">
        <v>170</v>
      </c>
      <c r="M354" s="68">
        <v>0</v>
      </c>
      <c r="N354" s="68">
        <v>0</v>
      </c>
      <c r="O354" s="420" t="s">
        <v>490</v>
      </c>
      <c r="P354" s="420" t="s">
        <v>491</v>
      </c>
      <c r="Q354" s="420" t="s">
        <v>1341</v>
      </c>
      <c r="R354" s="420" t="s">
        <v>1342</v>
      </c>
      <c r="S354" s="471"/>
      <c r="T354" s="450" t="s">
        <v>896</v>
      </c>
      <c r="V354" s="21"/>
    </row>
    <row r="355" spans="1:22" s="4" customFormat="1" ht="21.75" customHeight="1">
      <c r="A355" s="885"/>
      <c r="B355" s="446"/>
      <c r="C355" s="456"/>
      <c r="D355" s="684"/>
      <c r="E355" s="685"/>
      <c r="F355" s="686"/>
      <c r="G355" s="453"/>
      <c r="H355" s="453"/>
      <c r="I355" s="453"/>
      <c r="J355" s="453"/>
      <c r="K355" s="66">
        <v>74.602599999999995</v>
      </c>
      <c r="L355" s="70">
        <v>37</v>
      </c>
      <c r="M355" s="68">
        <v>1</v>
      </c>
      <c r="N355" s="68">
        <v>1</v>
      </c>
      <c r="O355" s="421"/>
      <c r="P355" s="421"/>
      <c r="Q355" s="421"/>
      <c r="R355" s="421"/>
      <c r="S355" s="471"/>
      <c r="T355" s="450"/>
      <c r="V355" s="21"/>
    </row>
    <row r="356" spans="1:22" s="4" customFormat="1" ht="21.75" customHeight="1">
      <c r="A356" s="885"/>
      <c r="B356" s="446"/>
      <c r="C356" s="456"/>
      <c r="D356" s="684"/>
      <c r="E356" s="685"/>
      <c r="F356" s="686"/>
      <c r="G356" s="453"/>
      <c r="H356" s="453"/>
      <c r="I356" s="453"/>
      <c r="J356" s="453"/>
      <c r="K356" s="66">
        <v>79.622600000000006</v>
      </c>
      <c r="L356" s="70">
        <v>104</v>
      </c>
      <c r="M356" s="68">
        <v>0</v>
      </c>
      <c r="N356" s="68">
        <v>0</v>
      </c>
      <c r="O356" s="421"/>
      <c r="P356" s="421"/>
      <c r="Q356" s="421"/>
      <c r="R356" s="421"/>
      <c r="S356" s="471"/>
      <c r="T356" s="450"/>
      <c r="V356" s="21"/>
    </row>
    <row r="357" spans="1:22" s="4" customFormat="1" ht="21.75" customHeight="1">
      <c r="A357" s="885"/>
      <c r="B357" s="446"/>
      <c r="C357" s="456"/>
      <c r="D357" s="684"/>
      <c r="E357" s="685"/>
      <c r="F357" s="686"/>
      <c r="G357" s="453"/>
      <c r="H357" s="453"/>
      <c r="I357" s="453"/>
      <c r="J357" s="453"/>
      <c r="K357" s="66">
        <v>79.968000000000004</v>
      </c>
      <c r="L357" s="70">
        <v>104</v>
      </c>
      <c r="M357" s="68">
        <v>0</v>
      </c>
      <c r="N357" s="68">
        <v>0</v>
      </c>
      <c r="O357" s="421"/>
      <c r="P357" s="421"/>
      <c r="Q357" s="421"/>
      <c r="R357" s="421"/>
      <c r="S357" s="471"/>
      <c r="T357" s="450"/>
      <c r="V357" s="21"/>
    </row>
    <row r="358" spans="1:22" s="4" customFormat="1" ht="21.75" customHeight="1">
      <c r="A358" s="885"/>
      <c r="B358" s="446"/>
      <c r="C358" s="456"/>
      <c r="D358" s="684"/>
      <c r="E358" s="685"/>
      <c r="F358" s="686"/>
      <c r="G358" s="453"/>
      <c r="H358" s="453"/>
      <c r="I358" s="453"/>
      <c r="J358" s="453"/>
      <c r="K358" s="66">
        <v>84.676599999999993</v>
      </c>
      <c r="L358" s="70">
        <v>140</v>
      </c>
      <c r="M358" s="68">
        <v>0</v>
      </c>
      <c r="N358" s="68">
        <v>0</v>
      </c>
      <c r="O358" s="421"/>
      <c r="P358" s="421"/>
      <c r="Q358" s="421"/>
      <c r="R358" s="421"/>
      <c r="S358" s="471"/>
      <c r="T358" s="450"/>
      <c r="V358" s="21"/>
    </row>
    <row r="359" spans="1:22" s="4" customFormat="1" ht="21.75" customHeight="1">
      <c r="A359" s="885"/>
      <c r="B359" s="446"/>
      <c r="C359" s="456"/>
      <c r="D359" s="684"/>
      <c r="E359" s="685"/>
      <c r="F359" s="686"/>
      <c r="G359" s="453"/>
      <c r="H359" s="453"/>
      <c r="I359" s="453"/>
      <c r="J359" s="453"/>
      <c r="K359" s="66">
        <v>84.6126</v>
      </c>
      <c r="L359" s="70">
        <v>34</v>
      </c>
      <c r="M359" s="68">
        <v>0</v>
      </c>
      <c r="N359" s="68">
        <v>0</v>
      </c>
      <c r="O359" s="421"/>
      <c r="P359" s="421"/>
      <c r="Q359" s="421"/>
      <c r="R359" s="421"/>
      <c r="S359" s="471"/>
      <c r="T359" s="450"/>
      <c r="V359" s="21"/>
    </row>
    <row r="360" spans="1:22" s="4" customFormat="1" ht="21.75" customHeight="1">
      <c r="A360" s="885"/>
      <c r="B360" s="446"/>
      <c r="C360" s="456"/>
      <c r="D360" s="684"/>
      <c r="E360" s="685"/>
      <c r="F360" s="686"/>
      <c r="G360" s="453"/>
      <c r="H360" s="453"/>
      <c r="I360" s="453"/>
      <c r="J360" s="453"/>
      <c r="K360" s="66">
        <v>84.394000000000005</v>
      </c>
      <c r="L360" s="70">
        <v>7</v>
      </c>
      <c r="M360" s="68">
        <v>0</v>
      </c>
      <c r="N360" s="68">
        <v>0</v>
      </c>
      <c r="O360" s="421"/>
      <c r="P360" s="421"/>
      <c r="Q360" s="421"/>
      <c r="R360" s="421"/>
      <c r="S360" s="471"/>
      <c r="T360" s="450"/>
      <c r="V360" s="21"/>
    </row>
    <row r="361" spans="1:22" s="4" customFormat="1" ht="21.75" customHeight="1">
      <c r="A361" s="885"/>
      <c r="B361" s="446"/>
      <c r="C361" s="456"/>
      <c r="D361" s="684"/>
      <c r="E361" s="685"/>
      <c r="F361" s="686"/>
      <c r="G361" s="453"/>
      <c r="H361" s="453"/>
      <c r="I361" s="453"/>
      <c r="J361" s="453"/>
      <c r="K361" s="66">
        <v>84.662099999999995</v>
      </c>
      <c r="L361" s="70">
        <v>2</v>
      </c>
      <c r="M361" s="68">
        <v>0</v>
      </c>
      <c r="N361" s="68">
        <v>0</v>
      </c>
      <c r="O361" s="421"/>
      <c r="P361" s="421"/>
      <c r="Q361" s="421"/>
      <c r="R361" s="421"/>
      <c r="S361" s="471"/>
      <c r="T361" s="450"/>
      <c r="V361" s="21"/>
    </row>
    <row r="362" spans="1:22" s="4" customFormat="1" ht="21.75" customHeight="1">
      <c r="A362" s="885"/>
      <c r="B362" s="446"/>
      <c r="C362" s="456"/>
      <c r="D362" s="684"/>
      <c r="E362" s="685"/>
      <c r="F362" s="686"/>
      <c r="G362" s="454"/>
      <c r="H362" s="454"/>
      <c r="I362" s="454"/>
      <c r="J362" s="454"/>
      <c r="K362" s="66">
        <v>84.611599999999996</v>
      </c>
      <c r="L362" s="70">
        <v>2</v>
      </c>
      <c r="M362" s="68">
        <v>0</v>
      </c>
      <c r="N362" s="68">
        <v>0</v>
      </c>
      <c r="O362" s="421"/>
      <c r="P362" s="421"/>
      <c r="Q362" s="421"/>
      <c r="R362" s="421"/>
      <c r="S362" s="471"/>
      <c r="T362" s="450"/>
      <c r="V362" s="21"/>
    </row>
    <row r="363" spans="1:22" s="4" customFormat="1" ht="21.75" customHeight="1">
      <c r="A363" s="885"/>
      <c r="B363" s="446"/>
      <c r="C363" s="457"/>
      <c r="D363" s="687"/>
      <c r="E363" s="688"/>
      <c r="F363" s="689"/>
      <c r="G363" s="468" t="s">
        <v>486</v>
      </c>
      <c r="H363" s="469"/>
      <c r="I363" s="469"/>
      <c r="J363" s="469"/>
      <c r="K363" s="470"/>
      <c r="L363" s="5">
        <v>600</v>
      </c>
      <c r="M363" s="71">
        <f>SUM(M354:M362)</f>
        <v>1</v>
      </c>
      <c r="N363" s="71">
        <f>SUM(N354:N362)</f>
        <v>1</v>
      </c>
      <c r="O363" s="422"/>
      <c r="P363" s="422"/>
      <c r="Q363" s="422"/>
      <c r="R363" s="422"/>
      <c r="S363" s="471"/>
      <c r="T363" s="450"/>
      <c r="V363" s="21"/>
    </row>
    <row r="364" spans="1:22" s="4" customFormat="1" ht="21.75" customHeight="1">
      <c r="A364" s="885"/>
      <c r="B364" s="446"/>
      <c r="C364" s="415" t="s">
        <v>179</v>
      </c>
      <c r="D364" s="479" t="s">
        <v>682</v>
      </c>
      <c r="E364" s="479"/>
      <c r="F364" s="479"/>
      <c r="G364" s="415" t="s">
        <v>180</v>
      </c>
      <c r="H364" s="415" t="s">
        <v>181</v>
      </c>
      <c r="I364" s="416" t="s">
        <v>119</v>
      </c>
      <c r="J364" s="416" t="s">
        <v>120</v>
      </c>
      <c r="K364" s="31">
        <v>59.9574</v>
      </c>
      <c r="L364" s="6">
        <v>297</v>
      </c>
      <c r="M364" s="167">
        <v>0</v>
      </c>
      <c r="N364" s="167">
        <v>0</v>
      </c>
      <c r="O364" s="776" t="s">
        <v>182</v>
      </c>
      <c r="P364" s="448" t="s">
        <v>183</v>
      </c>
      <c r="Q364" s="448" t="s">
        <v>854</v>
      </c>
      <c r="R364" s="448" t="s">
        <v>853</v>
      </c>
      <c r="S364" s="471"/>
      <c r="T364" s="450" t="s">
        <v>896</v>
      </c>
      <c r="V364" s="21"/>
    </row>
    <row r="365" spans="1:22" s="4" customFormat="1" ht="21.75" customHeight="1">
      <c r="A365" s="885"/>
      <c r="B365" s="446"/>
      <c r="C365" s="415"/>
      <c r="D365" s="479"/>
      <c r="E365" s="479"/>
      <c r="F365" s="479"/>
      <c r="G365" s="415"/>
      <c r="H365" s="415"/>
      <c r="I365" s="416"/>
      <c r="J365" s="416"/>
      <c r="K365" s="31">
        <v>59.984900000000003</v>
      </c>
      <c r="L365" s="6">
        <v>118</v>
      </c>
      <c r="M365" s="167">
        <v>0</v>
      </c>
      <c r="N365" s="167">
        <v>0</v>
      </c>
      <c r="O365" s="776"/>
      <c r="P365" s="448"/>
      <c r="Q365" s="448"/>
      <c r="R365" s="448"/>
      <c r="S365" s="471"/>
      <c r="T365" s="450"/>
      <c r="V365" s="21"/>
    </row>
    <row r="366" spans="1:22" s="4" customFormat="1" ht="21.75" customHeight="1">
      <c r="A366" s="885"/>
      <c r="B366" s="446"/>
      <c r="C366" s="415"/>
      <c r="D366" s="479"/>
      <c r="E366" s="479"/>
      <c r="F366" s="479"/>
      <c r="G366" s="415"/>
      <c r="H366" s="415"/>
      <c r="I366" s="416"/>
      <c r="J366" s="416"/>
      <c r="K366" s="31">
        <v>84.690600000000003</v>
      </c>
      <c r="L366" s="6">
        <v>222</v>
      </c>
      <c r="M366" s="167">
        <v>0</v>
      </c>
      <c r="N366" s="167">
        <v>0</v>
      </c>
      <c r="O366" s="776"/>
      <c r="P366" s="448"/>
      <c r="Q366" s="448"/>
      <c r="R366" s="448"/>
      <c r="S366" s="471"/>
      <c r="T366" s="450"/>
      <c r="V366" s="21"/>
    </row>
    <row r="367" spans="1:22" s="4" customFormat="1" ht="21.75" customHeight="1">
      <c r="A367" s="885"/>
      <c r="B367" s="446"/>
      <c r="C367" s="415"/>
      <c r="D367" s="479"/>
      <c r="E367" s="479"/>
      <c r="F367" s="479"/>
      <c r="G367" s="415"/>
      <c r="H367" s="415"/>
      <c r="I367" s="416"/>
      <c r="J367" s="416"/>
      <c r="K367" s="31">
        <v>84.776899999999998</v>
      </c>
      <c r="L367" s="6">
        <v>30</v>
      </c>
      <c r="M367" s="167">
        <v>0</v>
      </c>
      <c r="N367" s="167">
        <v>0</v>
      </c>
      <c r="O367" s="776"/>
      <c r="P367" s="448"/>
      <c r="Q367" s="448"/>
      <c r="R367" s="448"/>
      <c r="S367" s="471"/>
      <c r="T367" s="450"/>
      <c r="V367" s="21"/>
    </row>
    <row r="368" spans="1:22" s="4" customFormat="1" ht="21.75" customHeight="1">
      <c r="A368" s="885"/>
      <c r="B368" s="446"/>
      <c r="C368" s="415"/>
      <c r="D368" s="479"/>
      <c r="E368" s="479"/>
      <c r="F368" s="479"/>
      <c r="G368" s="415"/>
      <c r="H368" s="415"/>
      <c r="I368" s="416"/>
      <c r="J368" s="416"/>
      <c r="K368" s="31">
        <v>33.683799999999998</v>
      </c>
      <c r="L368" s="6">
        <v>76</v>
      </c>
      <c r="M368" s="167">
        <v>0</v>
      </c>
      <c r="N368" s="167">
        <v>0</v>
      </c>
      <c r="O368" s="776"/>
      <c r="P368" s="448"/>
      <c r="Q368" s="448"/>
      <c r="R368" s="448"/>
      <c r="S368" s="471"/>
      <c r="T368" s="450"/>
      <c r="V368" s="21"/>
    </row>
    <row r="369" spans="1:22" s="4" customFormat="1" ht="21.75" customHeight="1">
      <c r="A369" s="885"/>
      <c r="B369" s="446"/>
      <c r="C369" s="450"/>
      <c r="D369" s="479"/>
      <c r="E369" s="479"/>
      <c r="F369" s="479"/>
      <c r="G369" s="468" t="s">
        <v>118</v>
      </c>
      <c r="H369" s="469"/>
      <c r="I369" s="469"/>
      <c r="J369" s="469"/>
      <c r="K369" s="470"/>
      <c r="L369" s="5">
        <f>SUM(L364:L368)</f>
        <v>743</v>
      </c>
      <c r="M369" s="5">
        <f>SUM(M364:M368)</f>
        <v>0</v>
      </c>
      <c r="N369" s="5">
        <f>SUM(N364:N368)</f>
        <v>0</v>
      </c>
      <c r="O369" s="777"/>
      <c r="P369" s="449"/>
      <c r="Q369" s="449"/>
      <c r="R369" s="449"/>
      <c r="S369" s="471"/>
      <c r="T369" s="450"/>
      <c r="V369" s="21"/>
    </row>
    <row r="370" spans="1:22" ht="20.25" customHeight="1">
      <c r="A370" s="885"/>
      <c r="B370" s="446"/>
      <c r="C370" s="538" t="s">
        <v>784</v>
      </c>
      <c r="D370" s="645" t="s">
        <v>785</v>
      </c>
      <c r="E370" s="646"/>
      <c r="F370" s="647"/>
      <c r="G370" s="485" t="s">
        <v>786</v>
      </c>
      <c r="H370" s="485" t="s">
        <v>787</v>
      </c>
      <c r="I370" s="486" t="s">
        <v>788</v>
      </c>
      <c r="J370" s="486" t="s">
        <v>789</v>
      </c>
      <c r="K370" s="153">
        <v>59.800800000000002</v>
      </c>
      <c r="L370" s="57">
        <v>67</v>
      </c>
      <c r="M370" s="90">
        <v>0</v>
      </c>
      <c r="N370" s="90">
        <v>0</v>
      </c>
      <c r="O370" s="767">
        <v>43356</v>
      </c>
      <c r="P370" s="472" t="s">
        <v>790</v>
      </c>
      <c r="Q370" s="472" t="s">
        <v>791</v>
      </c>
      <c r="R370" s="472" t="s">
        <v>792</v>
      </c>
      <c r="S370" s="471"/>
      <c r="T370" s="450" t="s">
        <v>896</v>
      </c>
    </row>
    <row r="371" spans="1:22" ht="20.25" customHeight="1">
      <c r="A371" s="885"/>
      <c r="B371" s="446"/>
      <c r="C371" s="539"/>
      <c r="D371" s="684"/>
      <c r="E371" s="685"/>
      <c r="F371" s="686"/>
      <c r="G371" s="485"/>
      <c r="H371" s="485"/>
      <c r="I371" s="486"/>
      <c r="J371" s="486"/>
      <c r="K371" s="153">
        <v>84.968400000000003</v>
      </c>
      <c r="L371" s="57">
        <v>50</v>
      </c>
      <c r="M371" s="90">
        <v>2</v>
      </c>
      <c r="N371" s="90">
        <v>2</v>
      </c>
      <c r="O371" s="768"/>
      <c r="P371" s="473"/>
      <c r="Q371" s="473"/>
      <c r="R371" s="473"/>
      <c r="S371" s="471"/>
      <c r="T371" s="450"/>
    </row>
    <row r="372" spans="1:22" ht="20.25" customHeight="1">
      <c r="A372" s="885"/>
      <c r="B372" s="446"/>
      <c r="C372" s="539"/>
      <c r="D372" s="684"/>
      <c r="E372" s="685"/>
      <c r="F372" s="686"/>
      <c r="G372" s="485"/>
      <c r="H372" s="485"/>
      <c r="I372" s="486"/>
      <c r="J372" s="486"/>
      <c r="K372" s="153">
        <v>84.991299999999995</v>
      </c>
      <c r="L372" s="57">
        <v>7</v>
      </c>
      <c r="M372" s="90">
        <v>0</v>
      </c>
      <c r="N372" s="90">
        <v>0</v>
      </c>
      <c r="O372" s="768"/>
      <c r="P372" s="473"/>
      <c r="Q372" s="473"/>
      <c r="R372" s="473"/>
      <c r="S372" s="471"/>
      <c r="T372" s="450"/>
    </row>
    <row r="373" spans="1:22" ht="20.25" customHeight="1">
      <c r="A373" s="885"/>
      <c r="B373" s="446"/>
      <c r="C373" s="540"/>
      <c r="D373" s="687"/>
      <c r="E373" s="688"/>
      <c r="F373" s="689"/>
      <c r="G373" s="468" t="s">
        <v>793</v>
      </c>
      <c r="H373" s="469"/>
      <c r="I373" s="469"/>
      <c r="J373" s="469"/>
      <c r="K373" s="470"/>
      <c r="L373" s="5">
        <v>124</v>
      </c>
      <c r="M373" s="100">
        <f>SUM(M370:M372)</f>
        <v>2</v>
      </c>
      <c r="N373" s="100">
        <f>SUM(N370:N372)</f>
        <v>2</v>
      </c>
      <c r="O373" s="769"/>
      <c r="P373" s="474"/>
      <c r="Q373" s="474"/>
      <c r="R373" s="474"/>
      <c r="S373" s="471"/>
      <c r="T373" s="450"/>
    </row>
    <row r="374" spans="1:22" ht="20.25" customHeight="1">
      <c r="A374" s="885"/>
      <c r="B374" s="446"/>
      <c r="C374" s="538" t="s">
        <v>1134</v>
      </c>
      <c r="D374" s="645" t="s">
        <v>1135</v>
      </c>
      <c r="E374" s="646"/>
      <c r="F374" s="647"/>
      <c r="G374" s="486" t="s">
        <v>1136</v>
      </c>
      <c r="H374" s="485" t="s">
        <v>1137</v>
      </c>
      <c r="I374" s="486" t="s">
        <v>1138</v>
      </c>
      <c r="J374" s="486" t="s">
        <v>1139</v>
      </c>
      <c r="K374" s="153">
        <v>59.957900000000002</v>
      </c>
      <c r="L374" s="57">
        <v>31</v>
      </c>
      <c r="M374" s="90">
        <v>0</v>
      </c>
      <c r="N374" s="90">
        <v>0</v>
      </c>
      <c r="O374" s="934">
        <v>43595</v>
      </c>
      <c r="P374" s="771" t="s">
        <v>1140</v>
      </c>
      <c r="Q374" s="771" t="s">
        <v>1141</v>
      </c>
      <c r="R374" s="771" t="s">
        <v>1142</v>
      </c>
      <c r="S374" s="471"/>
      <c r="T374" s="576" t="s">
        <v>1138</v>
      </c>
    </row>
    <row r="375" spans="1:22" ht="20.25" customHeight="1">
      <c r="A375" s="885"/>
      <c r="B375" s="446"/>
      <c r="C375" s="539"/>
      <c r="D375" s="684"/>
      <c r="E375" s="685"/>
      <c r="F375" s="686"/>
      <c r="G375" s="486"/>
      <c r="H375" s="485"/>
      <c r="I375" s="486"/>
      <c r="J375" s="486"/>
      <c r="K375" s="153">
        <v>59.515500000000003</v>
      </c>
      <c r="L375" s="57">
        <v>19</v>
      </c>
      <c r="M375" s="90">
        <v>0</v>
      </c>
      <c r="N375" s="90">
        <v>0</v>
      </c>
      <c r="O375" s="486"/>
      <c r="P375" s="771"/>
      <c r="Q375" s="771"/>
      <c r="R375" s="771"/>
      <c r="S375" s="471"/>
      <c r="T375" s="576"/>
    </row>
    <row r="376" spans="1:22" ht="20.25" customHeight="1">
      <c r="A376" s="885"/>
      <c r="B376" s="446"/>
      <c r="C376" s="539"/>
      <c r="D376" s="684"/>
      <c r="E376" s="685"/>
      <c r="F376" s="686"/>
      <c r="G376" s="486"/>
      <c r="H376" s="485"/>
      <c r="I376" s="486"/>
      <c r="J376" s="486"/>
      <c r="K376" s="153">
        <v>72.978099999999998</v>
      </c>
      <c r="L376" s="57">
        <v>11</v>
      </c>
      <c r="M376" s="90">
        <v>0</v>
      </c>
      <c r="N376" s="90">
        <v>0</v>
      </c>
      <c r="O376" s="486"/>
      <c r="P376" s="771"/>
      <c r="Q376" s="771"/>
      <c r="R376" s="771"/>
      <c r="S376" s="471"/>
      <c r="T376" s="576"/>
    </row>
    <row r="377" spans="1:22" ht="20.25" customHeight="1">
      <c r="A377" s="885"/>
      <c r="B377" s="446"/>
      <c r="C377" s="539"/>
      <c r="D377" s="684"/>
      <c r="E377" s="685"/>
      <c r="F377" s="686"/>
      <c r="G377" s="486"/>
      <c r="H377" s="485"/>
      <c r="I377" s="486"/>
      <c r="J377" s="486"/>
      <c r="K377" s="153">
        <v>72.948099999999997</v>
      </c>
      <c r="L377" s="57">
        <v>5</v>
      </c>
      <c r="M377" s="90">
        <v>0</v>
      </c>
      <c r="N377" s="90">
        <v>0</v>
      </c>
      <c r="O377" s="486"/>
      <c r="P377" s="771"/>
      <c r="Q377" s="771"/>
      <c r="R377" s="771"/>
      <c r="S377" s="471"/>
      <c r="T377" s="576"/>
    </row>
    <row r="378" spans="1:22" ht="20.25" customHeight="1">
      <c r="A378" s="885"/>
      <c r="B378" s="446"/>
      <c r="C378" s="539"/>
      <c r="D378" s="684"/>
      <c r="E378" s="685"/>
      <c r="F378" s="686"/>
      <c r="G378" s="486"/>
      <c r="H378" s="485"/>
      <c r="I378" s="486"/>
      <c r="J378" s="486"/>
      <c r="K378" s="153">
        <v>74.947599999999994</v>
      </c>
      <c r="L378" s="57">
        <v>57</v>
      </c>
      <c r="M378" s="90">
        <v>0</v>
      </c>
      <c r="N378" s="90">
        <v>0</v>
      </c>
      <c r="O378" s="486"/>
      <c r="P378" s="771"/>
      <c r="Q378" s="771"/>
      <c r="R378" s="771"/>
      <c r="S378" s="471"/>
      <c r="T378" s="576"/>
    </row>
    <row r="379" spans="1:22" ht="20.25" customHeight="1">
      <c r="A379" s="885"/>
      <c r="B379" s="446"/>
      <c r="C379" s="539"/>
      <c r="D379" s="684"/>
      <c r="E379" s="685"/>
      <c r="F379" s="686"/>
      <c r="G379" s="486"/>
      <c r="H379" s="485"/>
      <c r="I379" s="486"/>
      <c r="J379" s="486"/>
      <c r="K379" s="153">
        <v>74.974900000000005</v>
      </c>
      <c r="L379" s="57">
        <v>59</v>
      </c>
      <c r="M379" s="90">
        <v>0</v>
      </c>
      <c r="N379" s="90">
        <v>0</v>
      </c>
      <c r="O379" s="486"/>
      <c r="P379" s="771"/>
      <c r="Q379" s="771"/>
      <c r="R379" s="771"/>
      <c r="S379" s="471"/>
      <c r="T379" s="576"/>
    </row>
    <row r="380" spans="1:22" ht="20.25" customHeight="1">
      <c r="A380" s="885"/>
      <c r="B380" s="446"/>
      <c r="C380" s="539"/>
      <c r="D380" s="684"/>
      <c r="E380" s="685"/>
      <c r="F380" s="686"/>
      <c r="G380" s="486"/>
      <c r="H380" s="485"/>
      <c r="I380" s="486"/>
      <c r="J380" s="486"/>
      <c r="K380" s="153">
        <v>74.850899999999996</v>
      </c>
      <c r="L380" s="57">
        <v>37</v>
      </c>
      <c r="M380" s="90">
        <v>0</v>
      </c>
      <c r="N380" s="90">
        <v>0</v>
      </c>
      <c r="O380" s="486"/>
      <c r="P380" s="771"/>
      <c r="Q380" s="771"/>
      <c r="R380" s="771"/>
      <c r="S380" s="471"/>
      <c r="T380" s="576"/>
    </row>
    <row r="381" spans="1:22" ht="20.25" customHeight="1">
      <c r="A381" s="885"/>
      <c r="B381" s="446"/>
      <c r="C381" s="539"/>
      <c r="D381" s="684"/>
      <c r="E381" s="685"/>
      <c r="F381" s="686"/>
      <c r="G381" s="486"/>
      <c r="H381" s="485"/>
      <c r="I381" s="486"/>
      <c r="J381" s="486"/>
      <c r="K381" s="153">
        <v>74.908900000000003</v>
      </c>
      <c r="L381" s="57">
        <v>8</v>
      </c>
      <c r="M381" s="90">
        <v>0</v>
      </c>
      <c r="N381" s="90">
        <v>0</v>
      </c>
      <c r="O381" s="486"/>
      <c r="P381" s="771"/>
      <c r="Q381" s="771"/>
      <c r="R381" s="771"/>
      <c r="S381" s="471"/>
      <c r="T381" s="576"/>
    </row>
    <row r="382" spans="1:22" ht="20.25" customHeight="1">
      <c r="A382" s="885"/>
      <c r="B382" s="446"/>
      <c r="C382" s="540"/>
      <c r="D382" s="687"/>
      <c r="E382" s="688"/>
      <c r="F382" s="689"/>
      <c r="G382" s="468" t="s">
        <v>1143</v>
      </c>
      <c r="H382" s="469"/>
      <c r="I382" s="469"/>
      <c r="J382" s="469"/>
      <c r="K382" s="470"/>
      <c r="L382" s="5">
        <v>227</v>
      </c>
      <c r="M382" s="100">
        <v>0</v>
      </c>
      <c r="N382" s="100">
        <v>0</v>
      </c>
      <c r="O382" s="153"/>
      <c r="P382" s="165"/>
      <c r="Q382" s="165"/>
      <c r="R382" s="165"/>
      <c r="S382" s="160"/>
      <c r="T382" s="149"/>
    </row>
    <row r="383" spans="1:22" ht="20.25" customHeight="1">
      <c r="A383" s="885"/>
      <c r="B383" s="446"/>
      <c r="C383" s="538" t="s">
        <v>737</v>
      </c>
      <c r="D383" s="645" t="s">
        <v>745</v>
      </c>
      <c r="E383" s="646"/>
      <c r="F383" s="647"/>
      <c r="G383" s="485" t="s">
        <v>738</v>
      </c>
      <c r="H383" s="485" t="s">
        <v>739</v>
      </c>
      <c r="I383" s="486" t="s">
        <v>740</v>
      </c>
      <c r="J383" s="486" t="s">
        <v>741</v>
      </c>
      <c r="K383" s="153">
        <v>84.727599999999995</v>
      </c>
      <c r="L383" s="57">
        <v>16</v>
      </c>
      <c r="M383" s="90">
        <v>7</v>
      </c>
      <c r="N383" s="90">
        <v>7</v>
      </c>
      <c r="O383" s="767">
        <v>42982</v>
      </c>
      <c r="P383" s="472" t="s">
        <v>742</v>
      </c>
      <c r="Q383" s="472" t="s">
        <v>743</v>
      </c>
      <c r="R383" s="472" t="s">
        <v>744</v>
      </c>
      <c r="S383" s="471"/>
      <c r="T383" s="450" t="s">
        <v>896</v>
      </c>
    </row>
    <row r="384" spans="1:22" ht="20.25" customHeight="1">
      <c r="A384" s="885"/>
      <c r="B384" s="446"/>
      <c r="C384" s="539"/>
      <c r="D384" s="684"/>
      <c r="E384" s="685"/>
      <c r="F384" s="686"/>
      <c r="G384" s="485"/>
      <c r="H384" s="485"/>
      <c r="I384" s="486"/>
      <c r="J384" s="486"/>
      <c r="K384" s="153">
        <v>84.836200000000005</v>
      </c>
      <c r="L384" s="57">
        <v>16</v>
      </c>
      <c r="M384" s="90">
        <v>6</v>
      </c>
      <c r="N384" s="90">
        <v>6</v>
      </c>
      <c r="O384" s="768"/>
      <c r="P384" s="473"/>
      <c r="Q384" s="473"/>
      <c r="R384" s="473"/>
      <c r="S384" s="471"/>
      <c r="T384" s="450"/>
    </row>
    <row r="385" spans="1:24" ht="20.25" customHeight="1">
      <c r="A385" s="885"/>
      <c r="B385" s="446"/>
      <c r="C385" s="539"/>
      <c r="D385" s="684"/>
      <c r="E385" s="685"/>
      <c r="F385" s="686"/>
      <c r="G385" s="485"/>
      <c r="H385" s="485"/>
      <c r="I385" s="486"/>
      <c r="J385" s="486"/>
      <c r="K385" s="153">
        <v>84.845699999999994</v>
      </c>
      <c r="L385" s="57">
        <v>16</v>
      </c>
      <c r="M385" s="90">
        <v>7</v>
      </c>
      <c r="N385" s="90">
        <v>7</v>
      </c>
      <c r="O385" s="768"/>
      <c r="P385" s="473"/>
      <c r="Q385" s="473"/>
      <c r="R385" s="473"/>
      <c r="S385" s="471"/>
      <c r="T385" s="450"/>
    </row>
    <row r="386" spans="1:24" ht="20.25" customHeight="1">
      <c r="A386" s="885"/>
      <c r="B386" s="446"/>
      <c r="C386" s="540"/>
      <c r="D386" s="687"/>
      <c r="E386" s="688"/>
      <c r="F386" s="689"/>
      <c r="G386" s="468" t="s">
        <v>736</v>
      </c>
      <c r="H386" s="469"/>
      <c r="I386" s="469"/>
      <c r="J386" s="469"/>
      <c r="K386" s="470"/>
      <c r="L386" s="5">
        <v>48</v>
      </c>
      <c r="M386" s="8">
        <f>SUM(M383:M385)</f>
        <v>20</v>
      </c>
      <c r="N386" s="8">
        <f>SUM(N383:N385)</f>
        <v>20</v>
      </c>
      <c r="O386" s="769"/>
      <c r="P386" s="474"/>
      <c r="Q386" s="474"/>
      <c r="R386" s="474"/>
      <c r="S386" s="471"/>
      <c r="T386" s="450"/>
    </row>
    <row r="387" spans="1:24" customFormat="1" ht="20.25" customHeight="1">
      <c r="A387" s="885"/>
      <c r="B387" s="446"/>
      <c r="C387" s="465" t="s">
        <v>1206</v>
      </c>
      <c r="D387" s="756" t="s">
        <v>1207</v>
      </c>
      <c r="E387" s="757"/>
      <c r="F387" s="758"/>
      <c r="G387" s="485" t="s">
        <v>1208</v>
      </c>
      <c r="H387" s="485" t="s">
        <v>1209</v>
      </c>
      <c r="I387" s="486" t="s">
        <v>1210</v>
      </c>
      <c r="J387" s="486" t="s">
        <v>1211</v>
      </c>
      <c r="K387" s="231">
        <v>59.984200000000001</v>
      </c>
      <c r="L387" s="57">
        <v>222</v>
      </c>
      <c r="M387" s="90">
        <v>0</v>
      </c>
      <c r="N387" s="90">
        <v>0</v>
      </c>
      <c r="O387" s="935" t="s">
        <v>1216</v>
      </c>
      <c r="P387" s="472" t="s">
        <v>1212</v>
      </c>
      <c r="Q387" s="472" t="s">
        <v>1215</v>
      </c>
      <c r="R387" s="472" t="s">
        <v>1213</v>
      </c>
      <c r="S387" s="471"/>
      <c r="T387" s="450" t="s">
        <v>1210</v>
      </c>
    </row>
    <row r="388" spans="1:24" customFormat="1" ht="20.25" customHeight="1">
      <c r="A388" s="885"/>
      <c r="B388" s="446"/>
      <c r="C388" s="466"/>
      <c r="D388" s="759"/>
      <c r="E388" s="760"/>
      <c r="F388" s="761"/>
      <c r="G388" s="485"/>
      <c r="H388" s="485"/>
      <c r="I388" s="486"/>
      <c r="J388" s="486"/>
      <c r="K388" s="231">
        <v>71.313199999999995</v>
      </c>
      <c r="L388" s="57">
        <v>115</v>
      </c>
      <c r="M388" s="90">
        <v>0</v>
      </c>
      <c r="N388" s="90">
        <v>0</v>
      </c>
      <c r="O388" s="768"/>
      <c r="P388" s="473"/>
      <c r="Q388" s="473"/>
      <c r="R388" s="473"/>
      <c r="S388" s="471"/>
      <c r="T388" s="450"/>
    </row>
    <row r="389" spans="1:24" customFormat="1" ht="20.25" customHeight="1">
      <c r="A389" s="885"/>
      <c r="B389" s="447"/>
      <c r="C389" s="467"/>
      <c r="D389" s="762"/>
      <c r="E389" s="763"/>
      <c r="F389" s="764"/>
      <c r="G389" s="468" t="s">
        <v>1214</v>
      </c>
      <c r="H389" s="469"/>
      <c r="I389" s="469"/>
      <c r="J389" s="469"/>
      <c r="K389" s="470"/>
      <c r="L389" s="5">
        <v>337</v>
      </c>
      <c r="M389" s="8">
        <f>SUM(M387:M388)</f>
        <v>0</v>
      </c>
      <c r="N389" s="8">
        <f>SUM(N387:N388)</f>
        <v>0</v>
      </c>
      <c r="O389" s="769"/>
      <c r="P389" s="474"/>
      <c r="Q389" s="474"/>
      <c r="R389" s="474"/>
      <c r="S389" s="471"/>
      <c r="T389" s="450"/>
    </row>
    <row r="390" spans="1:24" s="4" customFormat="1" ht="21.75" customHeight="1">
      <c r="A390" s="885"/>
      <c r="B390" s="662" t="s">
        <v>124</v>
      </c>
      <c r="C390" s="663"/>
      <c r="D390" s="663"/>
      <c r="E390" s="663"/>
      <c r="F390" s="663"/>
      <c r="G390" s="663"/>
      <c r="H390" s="663"/>
      <c r="I390" s="663"/>
      <c r="J390" s="663"/>
      <c r="K390" s="664"/>
      <c r="L390" s="16">
        <f>L349+L353+L363+L369+L373+L382+L386</f>
        <v>3336</v>
      </c>
      <c r="M390" s="16">
        <f>M349+M353+M363+M369+M373+M382+M386+M389</f>
        <v>51</v>
      </c>
      <c r="N390" s="16">
        <f>N349+N353+N363+N369+N373+N382+N386+N389</f>
        <v>51</v>
      </c>
      <c r="O390" s="53"/>
      <c r="P390" s="1"/>
      <c r="Q390" s="25"/>
      <c r="R390" s="25"/>
      <c r="S390" s="161"/>
      <c r="T390" s="115"/>
      <c r="U390" s="21"/>
      <c r="V390" s="21"/>
    </row>
    <row r="391" spans="1:24" s="4" customFormat="1" ht="21.75" customHeight="1">
      <c r="A391" s="885"/>
      <c r="B391" s="949" t="s">
        <v>184</v>
      </c>
      <c r="C391" s="773" t="s">
        <v>185</v>
      </c>
      <c r="D391" s="950" t="s">
        <v>186</v>
      </c>
      <c r="E391" s="773"/>
      <c r="F391" s="773"/>
      <c r="G391" s="773" t="s">
        <v>147</v>
      </c>
      <c r="H391" s="773" t="s">
        <v>148</v>
      </c>
      <c r="I391" s="773" t="s">
        <v>119</v>
      </c>
      <c r="J391" s="773" t="s">
        <v>120</v>
      </c>
      <c r="K391" s="157" t="s">
        <v>187</v>
      </c>
      <c r="L391" s="167">
        <v>169</v>
      </c>
      <c r="M391" s="167">
        <v>0</v>
      </c>
      <c r="N391" s="167">
        <v>0</v>
      </c>
      <c r="O391" s="933">
        <v>42571</v>
      </c>
      <c r="P391" s="933">
        <v>42951</v>
      </c>
      <c r="Q391" s="775">
        <v>43646</v>
      </c>
      <c r="R391" s="450" t="s">
        <v>1199</v>
      </c>
      <c r="S391" s="471"/>
      <c r="T391" s="450" t="s">
        <v>67</v>
      </c>
      <c r="U391" s="21"/>
      <c r="V391" s="21"/>
    </row>
    <row r="392" spans="1:24" s="4" customFormat="1" ht="21.75" customHeight="1">
      <c r="A392" s="885"/>
      <c r="B392" s="949"/>
      <c r="C392" s="773"/>
      <c r="D392" s="773"/>
      <c r="E392" s="773"/>
      <c r="F392" s="773"/>
      <c r="G392" s="773"/>
      <c r="H392" s="773"/>
      <c r="I392" s="773"/>
      <c r="J392" s="773"/>
      <c r="K392" s="157" t="s">
        <v>188</v>
      </c>
      <c r="L392" s="167">
        <v>31</v>
      </c>
      <c r="M392" s="167">
        <v>0</v>
      </c>
      <c r="N392" s="167">
        <v>0</v>
      </c>
      <c r="O392" s="933"/>
      <c r="P392" s="933"/>
      <c r="Q392" s="775"/>
      <c r="R392" s="450"/>
      <c r="S392" s="471"/>
      <c r="T392" s="450"/>
      <c r="U392" s="21"/>
      <c r="V392" s="21"/>
    </row>
    <row r="393" spans="1:24" s="4" customFormat="1" ht="21.75" customHeight="1">
      <c r="A393" s="885"/>
      <c r="B393" s="949"/>
      <c r="C393" s="773"/>
      <c r="D393" s="773"/>
      <c r="E393" s="773"/>
      <c r="F393" s="773"/>
      <c r="G393" s="773"/>
      <c r="H393" s="773"/>
      <c r="I393" s="773"/>
      <c r="J393" s="773"/>
      <c r="K393" s="157" t="s">
        <v>189</v>
      </c>
      <c r="L393" s="167">
        <v>31</v>
      </c>
      <c r="M393" s="167">
        <v>0</v>
      </c>
      <c r="N393" s="167">
        <v>0</v>
      </c>
      <c r="O393" s="933"/>
      <c r="P393" s="933"/>
      <c r="Q393" s="775"/>
      <c r="R393" s="450"/>
      <c r="S393" s="471"/>
      <c r="T393" s="450"/>
      <c r="U393" s="21"/>
      <c r="V393" s="21"/>
    </row>
    <row r="394" spans="1:24" s="4" customFormat="1" ht="21.75" customHeight="1">
      <c r="A394" s="885"/>
      <c r="B394" s="949"/>
      <c r="C394" s="773"/>
      <c r="D394" s="773"/>
      <c r="E394" s="773"/>
      <c r="F394" s="773"/>
      <c r="G394" s="772" t="s">
        <v>123</v>
      </c>
      <c r="H394" s="772"/>
      <c r="I394" s="772"/>
      <c r="J394" s="772"/>
      <c r="K394" s="772"/>
      <c r="L394" s="135">
        <f>SUM(L391:L393)</f>
        <v>231</v>
      </c>
      <c r="M394" s="58">
        <f>SUM(M391:M393)</f>
        <v>0</v>
      </c>
      <c r="N394" s="58">
        <f>SUM(N391:N393)</f>
        <v>0</v>
      </c>
      <c r="O394" s="933"/>
      <c r="P394" s="933"/>
      <c r="Q394" s="775"/>
      <c r="R394" s="450"/>
      <c r="S394" s="471"/>
      <c r="T394" s="450"/>
      <c r="U394" s="21"/>
      <c r="V394" s="21"/>
      <c r="W394" s="21"/>
      <c r="X394" s="21"/>
    </row>
    <row r="395" spans="1:24" s="4" customFormat="1" ht="21.75" customHeight="1">
      <c r="A395" s="885"/>
      <c r="B395" s="949"/>
      <c r="C395" s="774" t="s">
        <v>185</v>
      </c>
      <c r="D395" s="783" t="s">
        <v>190</v>
      </c>
      <c r="E395" s="774"/>
      <c r="F395" s="774"/>
      <c r="G395" s="774" t="s">
        <v>191</v>
      </c>
      <c r="H395" s="459" t="s">
        <v>192</v>
      </c>
      <c r="I395" s="459" t="s">
        <v>119</v>
      </c>
      <c r="J395" s="459" t="s">
        <v>120</v>
      </c>
      <c r="K395" s="32">
        <v>59.51</v>
      </c>
      <c r="L395" s="167">
        <v>24</v>
      </c>
      <c r="M395" s="167">
        <v>4</v>
      </c>
      <c r="N395" s="167">
        <v>4</v>
      </c>
      <c r="O395" s="458">
        <v>42719</v>
      </c>
      <c r="P395" s="458">
        <v>42740</v>
      </c>
      <c r="Q395" s="458">
        <v>43435</v>
      </c>
      <c r="R395" s="459" t="s">
        <v>722</v>
      </c>
      <c r="S395" s="471"/>
      <c r="T395" s="450" t="s">
        <v>67</v>
      </c>
      <c r="U395" s="21"/>
      <c r="V395" s="21"/>
    </row>
    <row r="396" spans="1:24" s="4" customFormat="1" ht="21.75" customHeight="1">
      <c r="A396" s="885"/>
      <c r="B396" s="949"/>
      <c r="C396" s="774"/>
      <c r="D396" s="774"/>
      <c r="E396" s="774"/>
      <c r="F396" s="774"/>
      <c r="G396" s="774"/>
      <c r="H396" s="459"/>
      <c r="I396" s="459"/>
      <c r="J396" s="459"/>
      <c r="K396" s="32">
        <v>60.59</v>
      </c>
      <c r="L396" s="167">
        <v>132</v>
      </c>
      <c r="M396" s="167">
        <v>6</v>
      </c>
      <c r="N396" s="167">
        <v>6</v>
      </c>
      <c r="O396" s="458"/>
      <c r="P396" s="458"/>
      <c r="Q396" s="458"/>
      <c r="R396" s="459"/>
      <c r="S396" s="471"/>
      <c r="T396" s="450"/>
      <c r="U396" s="21"/>
      <c r="V396" s="21"/>
    </row>
    <row r="397" spans="1:24" s="4" customFormat="1" ht="21.75" customHeight="1">
      <c r="A397" s="885"/>
      <c r="B397" s="949"/>
      <c r="C397" s="774"/>
      <c r="D397" s="774"/>
      <c r="E397" s="774"/>
      <c r="F397" s="774"/>
      <c r="G397" s="772" t="s">
        <v>193</v>
      </c>
      <c r="H397" s="772"/>
      <c r="I397" s="772"/>
      <c r="J397" s="772"/>
      <c r="K397" s="772"/>
      <c r="L397" s="135">
        <f>SUM(L395:L396)</f>
        <v>156</v>
      </c>
      <c r="M397" s="58">
        <f>SUM(M395:M396)</f>
        <v>10</v>
      </c>
      <c r="N397" s="58">
        <f>SUM(N395:N396)</f>
        <v>10</v>
      </c>
      <c r="O397" s="458"/>
      <c r="P397" s="458"/>
      <c r="Q397" s="458"/>
      <c r="R397" s="459"/>
      <c r="S397" s="471"/>
      <c r="T397" s="450"/>
      <c r="U397" s="21"/>
      <c r="V397" s="21"/>
    </row>
    <row r="398" spans="1:24" s="4" customFormat="1" ht="21.75" customHeight="1">
      <c r="A398" s="885"/>
      <c r="B398" s="949"/>
      <c r="C398" s="774" t="s">
        <v>431</v>
      </c>
      <c r="D398" s="783" t="s">
        <v>194</v>
      </c>
      <c r="E398" s="783"/>
      <c r="F398" s="783"/>
      <c r="G398" s="774" t="s">
        <v>195</v>
      </c>
      <c r="H398" s="774" t="s">
        <v>196</v>
      </c>
      <c r="I398" s="774" t="s">
        <v>31</v>
      </c>
      <c r="J398" s="774" t="s">
        <v>32</v>
      </c>
      <c r="K398" s="166" t="s">
        <v>197</v>
      </c>
      <c r="L398" s="167">
        <v>50</v>
      </c>
      <c r="M398" s="222">
        <v>0</v>
      </c>
      <c r="N398" s="222">
        <v>0</v>
      </c>
      <c r="O398" s="475">
        <v>43075</v>
      </c>
      <c r="P398" s="458">
        <v>43089</v>
      </c>
      <c r="Q398" s="482" t="s">
        <v>917</v>
      </c>
      <c r="R398" s="459" t="s">
        <v>1199</v>
      </c>
      <c r="S398" s="471"/>
      <c r="T398" s="450" t="s">
        <v>67</v>
      </c>
      <c r="U398" s="21"/>
      <c r="V398" s="21"/>
    </row>
    <row r="399" spans="1:24" s="4" customFormat="1" ht="21.75" customHeight="1">
      <c r="A399" s="885"/>
      <c r="B399" s="949"/>
      <c r="C399" s="774"/>
      <c r="D399" s="783"/>
      <c r="E399" s="783"/>
      <c r="F399" s="783"/>
      <c r="G399" s="774"/>
      <c r="H399" s="774"/>
      <c r="I399" s="774"/>
      <c r="J399" s="774"/>
      <c r="K399" s="166" t="s">
        <v>198</v>
      </c>
      <c r="L399" s="167">
        <v>50</v>
      </c>
      <c r="M399" s="222">
        <v>0</v>
      </c>
      <c r="N399" s="222">
        <v>0</v>
      </c>
      <c r="O399" s="475"/>
      <c r="P399" s="458"/>
      <c r="Q399" s="482"/>
      <c r="R399" s="459"/>
      <c r="S399" s="471"/>
      <c r="T399" s="450"/>
      <c r="U399" s="21"/>
      <c r="V399" s="21"/>
    </row>
    <row r="400" spans="1:24" s="4" customFormat="1" ht="21.75" customHeight="1">
      <c r="A400" s="885"/>
      <c r="B400" s="949"/>
      <c r="C400" s="774"/>
      <c r="D400" s="783"/>
      <c r="E400" s="783"/>
      <c r="F400" s="783"/>
      <c r="G400" s="774"/>
      <c r="H400" s="774"/>
      <c r="I400" s="774"/>
      <c r="J400" s="774"/>
      <c r="K400" s="166" t="s">
        <v>199</v>
      </c>
      <c r="L400" s="167">
        <v>25</v>
      </c>
      <c r="M400" s="222">
        <v>0</v>
      </c>
      <c r="N400" s="222">
        <v>0</v>
      </c>
      <c r="O400" s="475"/>
      <c r="P400" s="458"/>
      <c r="Q400" s="482"/>
      <c r="R400" s="459"/>
      <c r="S400" s="471"/>
      <c r="T400" s="450"/>
      <c r="U400" s="21"/>
      <c r="V400" s="21"/>
    </row>
    <row r="401" spans="1:22" s="4" customFormat="1" ht="21.75" customHeight="1">
      <c r="A401" s="885"/>
      <c r="B401" s="949"/>
      <c r="C401" s="774"/>
      <c r="D401" s="783"/>
      <c r="E401" s="783"/>
      <c r="F401" s="783"/>
      <c r="G401" s="774"/>
      <c r="H401" s="774"/>
      <c r="I401" s="774"/>
      <c r="J401" s="774"/>
      <c r="K401" s="166" t="s">
        <v>200</v>
      </c>
      <c r="L401" s="167">
        <v>25</v>
      </c>
      <c r="M401" s="222">
        <v>0</v>
      </c>
      <c r="N401" s="222">
        <v>0</v>
      </c>
      <c r="O401" s="475"/>
      <c r="P401" s="458"/>
      <c r="Q401" s="482"/>
      <c r="R401" s="459"/>
      <c r="S401" s="471"/>
      <c r="T401" s="450"/>
      <c r="U401" s="21"/>
      <c r="V401" s="21"/>
    </row>
    <row r="402" spans="1:22" s="4" customFormat="1" ht="21.75" customHeight="1">
      <c r="A402" s="885"/>
      <c r="B402" s="949"/>
      <c r="C402" s="774"/>
      <c r="D402" s="783"/>
      <c r="E402" s="783"/>
      <c r="F402" s="783"/>
      <c r="G402" s="774"/>
      <c r="H402" s="774"/>
      <c r="I402" s="774"/>
      <c r="J402" s="774"/>
      <c r="K402" s="166" t="s">
        <v>201</v>
      </c>
      <c r="L402" s="167">
        <v>50</v>
      </c>
      <c r="M402" s="222">
        <v>0</v>
      </c>
      <c r="N402" s="222">
        <v>0</v>
      </c>
      <c r="O402" s="475"/>
      <c r="P402" s="458"/>
      <c r="Q402" s="482"/>
      <c r="R402" s="459"/>
      <c r="S402" s="471"/>
      <c r="T402" s="450"/>
      <c r="U402" s="21"/>
      <c r="V402" s="21"/>
    </row>
    <row r="403" spans="1:22" s="4" customFormat="1" ht="21.75" customHeight="1">
      <c r="A403" s="885"/>
      <c r="B403" s="949"/>
      <c r="C403" s="774"/>
      <c r="D403" s="783"/>
      <c r="E403" s="783"/>
      <c r="F403" s="783"/>
      <c r="G403" s="774"/>
      <c r="H403" s="774"/>
      <c r="I403" s="774"/>
      <c r="J403" s="774"/>
      <c r="K403" s="166" t="s">
        <v>202</v>
      </c>
      <c r="L403" s="167">
        <v>50</v>
      </c>
      <c r="M403" s="222">
        <v>12</v>
      </c>
      <c r="N403" s="222">
        <v>11</v>
      </c>
      <c r="O403" s="475"/>
      <c r="P403" s="458"/>
      <c r="Q403" s="482"/>
      <c r="R403" s="459"/>
      <c r="S403" s="471"/>
      <c r="T403" s="450"/>
      <c r="U403" s="21"/>
      <c r="V403" s="21"/>
    </row>
    <row r="404" spans="1:22" s="4" customFormat="1" ht="21.75" customHeight="1">
      <c r="A404" s="885"/>
      <c r="B404" s="949"/>
      <c r="C404" s="774"/>
      <c r="D404" s="783"/>
      <c r="E404" s="783"/>
      <c r="F404" s="783"/>
      <c r="G404" s="772" t="s">
        <v>193</v>
      </c>
      <c r="H404" s="772"/>
      <c r="I404" s="772"/>
      <c r="J404" s="772"/>
      <c r="K404" s="772"/>
      <c r="L404" s="58">
        <f>SUM(L398:L403)</f>
        <v>250</v>
      </c>
      <c r="M404" s="58">
        <f>SUM(M398:M403)</f>
        <v>12</v>
      </c>
      <c r="N404" s="58">
        <f>SUM(N398:N403)</f>
        <v>11</v>
      </c>
      <c r="O404" s="475"/>
      <c r="P404" s="458"/>
      <c r="Q404" s="482"/>
      <c r="R404" s="459"/>
      <c r="S404" s="471"/>
      <c r="T404" s="450"/>
      <c r="U404" s="21"/>
      <c r="V404" s="21"/>
    </row>
    <row r="405" spans="1:22" s="4" customFormat="1" ht="21.75" customHeight="1">
      <c r="A405" s="885"/>
      <c r="B405" s="949"/>
      <c r="C405" s="415" t="s">
        <v>185</v>
      </c>
      <c r="D405" s="479" t="s">
        <v>203</v>
      </c>
      <c r="E405" s="479"/>
      <c r="F405" s="479"/>
      <c r="G405" s="459" t="s">
        <v>204</v>
      </c>
      <c r="H405" s="459" t="s">
        <v>205</v>
      </c>
      <c r="I405" s="459" t="s">
        <v>119</v>
      </c>
      <c r="J405" s="459" t="s">
        <v>120</v>
      </c>
      <c r="K405" s="166">
        <v>59.691499999999998</v>
      </c>
      <c r="L405" s="167">
        <v>38</v>
      </c>
      <c r="M405" s="167">
        <v>0</v>
      </c>
      <c r="N405" s="167">
        <v>0</v>
      </c>
      <c r="O405" s="448" t="s">
        <v>182</v>
      </c>
      <c r="P405" s="448" t="s">
        <v>183</v>
      </c>
      <c r="Q405" s="448" t="s">
        <v>918</v>
      </c>
      <c r="R405" s="448" t="s">
        <v>722</v>
      </c>
      <c r="S405" s="471"/>
      <c r="T405" s="450" t="s">
        <v>67</v>
      </c>
      <c r="V405" s="21"/>
    </row>
    <row r="406" spans="1:22" ht="21.75" customHeight="1">
      <c r="A406" s="885"/>
      <c r="B406" s="949"/>
      <c r="C406" s="415"/>
      <c r="D406" s="479"/>
      <c r="E406" s="479"/>
      <c r="F406" s="479"/>
      <c r="G406" s="459"/>
      <c r="H406" s="459"/>
      <c r="I406" s="459"/>
      <c r="J406" s="459"/>
      <c r="K406" s="166">
        <v>59.428100000000001</v>
      </c>
      <c r="L406" s="167">
        <v>38</v>
      </c>
      <c r="M406" s="167">
        <v>0</v>
      </c>
      <c r="N406" s="167">
        <v>0</v>
      </c>
      <c r="O406" s="448"/>
      <c r="P406" s="448"/>
      <c r="Q406" s="448"/>
      <c r="R406" s="448"/>
      <c r="S406" s="471"/>
      <c r="T406" s="450"/>
      <c r="V406" s="21"/>
    </row>
    <row r="407" spans="1:22" ht="21.75" customHeight="1">
      <c r="A407" s="885"/>
      <c r="B407" s="949"/>
      <c r="C407" s="415"/>
      <c r="D407" s="479"/>
      <c r="E407" s="479"/>
      <c r="F407" s="479"/>
      <c r="G407" s="459"/>
      <c r="H407" s="459"/>
      <c r="I407" s="459"/>
      <c r="J407" s="459"/>
      <c r="K407" s="221">
        <v>74.771000000000001</v>
      </c>
      <c r="L407" s="222">
        <v>114</v>
      </c>
      <c r="M407" s="223">
        <v>0</v>
      </c>
      <c r="N407" s="223">
        <v>0</v>
      </c>
      <c r="O407" s="448"/>
      <c r="P407" s="448"/>
      <c r="Q407" s="448"/>
      <c r="R407" s="448"/>
      <c r="S407" s="471"/>
      <c r="T407" s="450"/>
      <c r="V407" s="21"/>
    </row>
    <row r="408" spans="1:22" ht="21.75" customHeight="1">
      <c r="A408" s="885"/>
      <c r="B408" s="949"/>
      <c r="C408" s="415"/>
      <c r="D408" s="479"/>
      <c r="E408" s="479"/>
      <c r="F408" s="479"/>
      <c r="G408" s="478" t="s">
        <v>452</v>
      </c>
      <c r="H408" s="478"/>
      <c r="I408" s="478"/>
      <c r="J408" s="478"/>
      <c r="K408" s="478"/>
      <c r="L408" s="5">
        <f>SUM(L405:L407)</f>
        <v>190</v>
      </c>
      <c r="M408" s="5">
        <f>SUM(M405:M407)</f>
        <v>0</v>
      </c>
      <c r="N408" s="5">
        <f>SUM(N405:N407)</f>
        <v>0</v>
      </c>
      <c r="O408" s="448"/>
      <c r="P408" s="448"/>
      <c r="Q408" s="448"/>
      <c r="R408" s="448"/>
      <c r="S408" s="471"/>
      <c r="T408" s="450"/>
      <c r="V408" s="21"/>
    </row>
    <row r="409" spans="1:22" ht="21.75" customHeight="1">
      <c r="A409" s="885"/>
      <c r="B409" s="949"/>
      <c r="C409" s="415" t="s">
        <v>446</v>
      </c>
      <c r="D409" s="479" t="s">
        <v>447</v>
      </c>
      <c r="E409" s="479"/>
      <c r="F409" s="479"/>
      <c r="G409" s="477" t="s">
        <v>451</v>
      </c>
      <c r="H409" s="459" t="s">
        <v>448</v>
      </c>
      <c r="I409" s="459" t="s">
        <v>449</v>
      </c>
      <c r="J409" s="459" t="s">
        <v>450</v>
      </c>
      <c r="K409" s="32">
        <v>59.946599999999997</v>
      </c>
      <c r="L409" s="167">
        <v>81</v>
      </c>
      <c r="M409" s="167">
        <v>0</v>
      </c>
      <c r="N409" s="167">
        <v>0</v>
      </c>
      <c r="O409" s="448" t="s">
        <v>919</v>
      </c>
      <c r="P409" s="448" t="s">
        <v>920</v>
      </c>
      <c r="Q409" s="482" t="s">
        <v>921</v>
      </c>
      <c r="R409" s="448" t="s">
        <v>454</v>
      </c>
      <c r="S409" s="471"/>
      <c r="T409" s="450" t="s">
        <v>67</v>
      </c>
      <c r="V409" s="21"/>
    </row>
    <row r="410" spans="1:22" ht="21.75" customHeight="1">
      <c r="A410" s="885"/>
      <c r="B410" s="949"/>
      <c r="C410" s="415"/>
      <c r="D410" s="479"/>
      <c r="E410" s="479"/>
      <c r="F410" s="479"/>
      <c r="G410" s="459"/>
      <c r="H410" s="459"/>
      <c r="I410" s="459"/>
      <c r="J410" s="459"/>
      <c r="K410" s="32">
        <v>74.902600000000007</v>
      </c>
      <c r="L410" s="167">
        <v>127</v>
      </c>
      <c r="M410" s="167">
        <v>0</v>
      </c>
      <c r="N410" s="167">
        <v>0</v>
      </c>
      <c r="O410" s="448"/>
      <c r="P410" s="448"/>
      <c r="Q410" s="482"/>
      <c r="R410" s="448"/>
      <c r="S410" s="471"/>
      <c r="T410" s="450"/>
      <c r="V410" s="21"/>
    </row>
    <row r="411" spans="1:22" ht="21.75" customHeight="1">
      <c r="A411" s="885"/>
      <c r="B411" s="949"/>
      <c r="C411" s="415"/>
      <c r="D411" s="479"/>
      <c r="E411" s="479"/>
      <c r="F411" s="479"/>
      <c r="G411" s="459"/>
      <c r="H411" s="459"/>
      <c r="I411" s="459"/>
      <c r="J411" s="459"/>
      <c r="K411" s="32">
        <v>84.960599999999999</v>
      </c>
      <c r="L411" s="167">
        <v>86</v>
      </c>
      <c r="M411" s="167">
        <v>0</v>
      </c>
      <c r="N411" s="167">
        <v>0</v>
      </c>
      <c r="O411" s="448"/>
      <c r="P411" s="448"/>
      <c r="Q411" s="482"/>
      <c r="R411" s="448"/>
      <c r="S411" s="471"/>
      <c r="T411" s="450"/>
      <c r="V411" s="21"/>
    </row>
    <row r="412" spans="1:22" ht="21.75" customHeight="1">
      <c r="A412" s="885"/>
      <c r="B412" s="949"/>
      <c r="C412" s="415"/>
      <c r="D412" s="479"/>
      <c r="E412" s="479"/>
      <c r="F412" s="479"/>
      <c r="G412" s="459"/>
      <c r="H412" s="459"/>
      <c r="I412" s="459"/>
      <c r="J412" s="459"/>
      <c r="K412" s="32">
        <v>84.851399999999998</v>
      </c>
      <c r="L412" s="167">
        <v>131</v>
      </c>
      <c r="M412" s="167">
        <v>0</v>
      </c>
      <c r="N412" s="167">
        <v>0</v>
      </c>
      <c r="O412" s="448"/>
      <c r="P412" s="448"/>
      <c r="Q412" s="482"/>
      <c r="R412" s="448"/>
      <c r="S412" s="471"/>
      <c r="T412" s="450"/>
      <c r="V412" s="21"/>
    </row>
    <row r="413" spans="1:22" ht="21.75" customHeight="1">
      <c r="A413" s="885"/>
      <c r="B413" s="949"/>
      <c r="C413" s="415"/>
      <c r="D413" s="479"/>
      <c r="E413" s="479"/>
      <c r="F413" s="479"/>
      <c r="G413" s="459"/>
      <c r="H413" s="459"/>
      <c r="I413" s="459"/>
      <c r="J413" s="459"/>
      <c r="K413" s="32">
        <v>48.738799999999998</v>
      </c>
      <c r="L413" s="167">
        <v>21</v>
      </c>
      <c r="M413" s="167">
        <v>0</v>
      </c>
      <c r="N413" s="167">
        <v>0</v>
      </c>
      <c r="O413" s="448"/>
      <c r="P413" s="448"/>
      <c r="Q413" s="482"/>
      <c r="R413" s="448"/>
      <c r="S413" s="471"/>
      <c r="T413" s="450"/>
      <c r="V413" s="21"/>
    </row>
    <row r="414" spans="1:22" ht="21.75" customHeight="1">
      <c r="A414" s="885"/>
      <c r="B414" s="949"/>
      <c r="C414" s="415"/>
      <c r="D414" s="479"/>
      <c r="E414" s="479"/>
      <c r="F414" s="479"/>
      <c r="G414" s="459"/>
      <c r="H414" s="459"/>
      <c r="I414" s="459"/>
      <c r="J414" s="459"/>
      <c r="K414" s="32">
        <v>59.727699999999999</v>
      </c>
      <c r="L414" s="167">
        <v>25</v>
      </c>
      <c r="M414" s="167">
        <v>0</v>
      </c>
      <c r="N414" s="167">
        <v>0</v>
      </c>
      <c r="O414" s="448"/>
      <c r="P414" s="448"/>
      <c r="Q414" s="482"/>
      <c r="R414" s="448"/>
      <c r="S414" s="471"/>
      <c r="T414" s="450"/>
      <c r="V414" s="21"/>
    </row>
    <row r="415" spans="1:22" ht="21.75" customHeight="1">
      <c r="A415" s="885"/>
      <c r="B415" s="949"/>
      <c r="C415" s="415"/>
      <c r="D415" s="479"/>
      <c r="E415" s="479"/>
      <c r="F415" s="479"/>
      <c r="G415" s="478" t="s">
        <v>453</v>
      </c>
      <c r="H415" s="478"/>
      <c r="I415" s="478"/>
      <c r="J415" s="478"/>
      <c r="K415" s="478"/>
      <c r="L415" s="5">
        <f>SUM(L409:L414)</f>
        <v>471</v>
      </c>
      <c r="M415" s="5">
        <f>SUM(M409:M414)</f>
        <v>0</v>
      </c>
      <c r="N415" s="5">
        <f>SUM(N409:N414)</f>
        <v>0</v>
      </c>
      <c r="O415" s="448"/>
      <c r="P415" s="448"/>
      <c r="Q415" s="482"/>
      <c r="R415" s="448"/>
      <c r="S415" s="471"/>
      <c r="T415" s="450"/>
      <c r="V415" s="21"/>
    </row>
    <row r="416" spans="1:22" ht="21.75" customHeight="1">
      <c r="A416" s="885"/>
      <c r="B416" s="949"/>
      <c r="C416" s="459" t="s">
        <v>510</v>
      </c>
      <c r="D416" s="477" t="s">
        <v>511</v>
      </c>
      <c r="E416" s="477"/>
      <c r="F416" s="477"/>
      <c r="G416" s="477" t="s">
        <v>512</v>
      </c>
      <c r="H416" s="477" t="s">
        <v>513</v>
      </c>
      <c r="I416" s="459" t="s">
        <v>480</v>
      </c>
      <c r="J416" s="459" t="s">
        <v>481</v>
      </c>
      <c r="K416" s="104">
        <v>39</v>
      </c>
      <c r="L416" s="123">
        <v>44</v>
      </c>
      <c r="M416" s="222">
        <v>0</v>
      </c>
      <c r="N416" s="222">
        <v>0</v>
      </c>
      <c r="O416" s="475">
        <v>43251</v>
      </c>
      <c r="P416" s="458">
        <v>43272</v>
      </c>
      <c r="Q416" s="482" t="s">
        <v>922</v>
      </c>
      <c r="R416" s="459" t="s">
        <v>492</v>
      </c>
      <c r="S416" s="471"/>
      <c r="T416" s="450" t="s">
        <v>67</v>
      </c>
      <c r="V416" s="21"/>
    </row>
    <row r="417" spans="1:24" ht="21.75" customHeight="1">
      <c r="A417" s="885"/>
      <c r="B417" s="949"/>
      <c r="C417" s="459"/>
      <c r="D417" s="477"/>
      <c r="E417" s="477"/>
      <c r="F417" s="477"/>
      <c r="G417" s="477"/>
      <c r="H417" s="477"/>
      <c r="I417" s="459"/>
      <c r="J417" s="459"/>
      <c r="K417" s="42" t="s">
        <v>471</v>
      </c>
      <c r="L417" s="123">
        <v>25</v>
      </c>
      <c r="M417" s="222">
        <v>0</v>
      </c>
      <c r="N417" s="222">
        <v>0</v>
      </c>
      <c r="O417" s="475"/>
      <c r="P417" s="458"/>
      <c r="Q417" s="482"/>
      <c r="R417" s="459"/>
      <c r="S417" s="471"/>
      <c r="T417" s="450"/>
      <c r="V417" s="21"/>
    </row>
    <row r="418" spans="1:24" ht="21.75" customHeight="1">
      <c r="A418" s="885"/>
      <c r="B418" s="949"/>
      <c r="C418" s="459"/>
      <c r="D418" s="477"/>
      <c r="E418" s="477"/>
      <c r="F418" s="477"/>
      <c r="G418" s="477"/>
      <c r="H418" s="477"/>
      <c r="I418" s="459"/>
      <c r="J418" s="459"/>
      <c r="K418" s="42" t="s">
        <v>473</v>
      </c>
      <c r="L418" s="123">
        <v>38</v>
      </c>
      <c r="M418" s="222">
        <v>0</v>
      </c>
      <c r="N418" s="222">
        <v>0</v>
      </c>
      <c r="O418" s="475"/>
      <c r="P418" s="458"/>
      <c r="Q418" s="482"/>
      <c r="R418" s="459"/>
      <c r="S418" s="471"/>
      <c r="T418" s="450"/>
      <c r="V418" s="21"/>
    </row>
    <row r="419" spans="1:24" ht="21.75" customHeight="1">
      <c r="A419" s="885"/>
      <c r="B419" s="949"/>
      <c r="C419" s="459"/>
      <c r="D419" s="477"/>
      <c r="E419" s="477"/>
      <c r="F419" s="477"/>
      <c r="G419" s="477"/>
      <c r="H419" s="477"/>
      <c r="I419" s="459"/>
      <c r="J419" s="459"/>
      <c r="K419" s="42" t="s">
        <v>514</v>
      </c>
      <c r="L419" s="123">
        <v>17</v>
      </c>
      <c r="M419" s="222">
        <v>0</v>
      </c>
      <c r="N419" s="222">
        <v>0</v>
      </c>
      <c r="O419" s="475"/>
      <c r="P419" s="458"/>
      <c r="Q419" s="482"/>
      <c r="R419" s="459"/>
      <c r="S419" s="471"/>
      <c r="T419" s="450"/>
      <c r="V419" s="21"/>
    </row>
    <row r="420" spans="1:24" ht="21.75" customHeight="1">
      <c r="A420" s="885"/>
      <c r="B420" s="949"/>
      <c r="C420" s="459"/>
      <c r="D420" s="477"/>
      <c r="E420" s="477"/>
      <c r="F420" s="477"/>
      <c r="G420" s="477"/>
      <c r="H420" s="477"/>
      <c r="I420" s="459"/>
      <c r="J420" s="459"/>
      <c r="K420" s="42" t="s">
        <v>515</v>
      </c>
      <c r="L420" s="123">
        <v>5</v>
      </c>
      <c r="M420" s="222">
        <v>0</v>
      </c>
      <c r="N420" s="222">
        <v>0</v>
      </c>
      <c r="O420" s="475"/>
      <c r="P420" s="458"/>
      <c r="Q420" s="482"/>
      <c r="R420" s="459"/>
      <c r="S420" s="471"/>
      <c r="T420" s="450"/>
      <c r="V420" s="21"/>
    </row>
    <row r="421" spans="1:24" ht="21.75" customHeight="1">
      <c r="A421" s="885"/>
      <c r="B421" s="949"/>
      <c r="C421" s="459"/>
      <c r="D421" s="477"/>
      <c r="E421" s="477"/>
      <c r="F421" s="477"/>
      <c r="G421" s="477"/>
      <c r="H421" s="477"/>
      <c r="I421" s="459"/>
      <c r="J421" s="459"/>
      <c r="K421" s="42" t="s">
        <v>516</v>
      </c>
      <c r="L421" s="123">
        <v>16</v>
      </c>
      <c r="M421" s="222">
        <v>0</v>
      </c>
      <c r="N421" s="222">
        <v>0</v>
      </c>
      <c r="O421" s="475"/>
      <c r="P421" s="458"/>
      <c r="Q421" s="482"/>
      <c r="R421" s="459"/>
      <c r="S421" s="471"/>
      <c r="T421" s="450"/>
      <c r="V421" s="21"/>
    </row>
    <row r="422" spans="1:24" ht="21.75" customHeight="1">
      <c r="A422" s="885"/>
      <c r="B422" s="949"/>
      <c r="C422" s="459"/>
      <c r="D422" s="477"/>
      <c r="E422" s="477"/>
      <c r="F422" s="477"/>
      <c r="G422" s="477"/>
      <c r="H422" s="477"/>
      <c r="I422" s="459"/>
      <c r="J422" s="459"/>
      <c r="K422" s="42" t="s">
        <v>474</v>
      </c>
      <c r="L422" s="123">
        <v>203</v>
      </c>
      <c r="M422" s="222">
        <v>0</v>
      </c>
      <c r="N422" s="222">
        <v>0</v>
      </c>
      <c r="O422" s="475"/>
      <c r="P422" s="458"/>
      <c r="Q422" s="482"/>
      <c r="R422" s="459"/>
      <c r="S422" s="471"/>
      <c r="T422" s="450"/>
      <c r="V422" s="21"/>
    </row>
    <row r="423" spans="1:24" ht="21.75" customHeight="1">
      <c r="A423" s="885"/>
      <c r="B423" s="949"/>
      <c r="C423" s="459"/>
      <c r="D423" s="477"/>
      <c r="E423" s="477"/>
      <c r="F423" s="477"/>
      <c r="G423" s="477"/>
      <c r="H423" s="477"/>
      <c r="I423" s="459"/>
      <c r="J423" s="459"/>
      <c r="K423" s="42" t="s">
        <v>45</v>
      </c>
      <c r="L423" s="123">
        <v>206</v>
      </c>
      <c r="M423" s="222">
        <v>0</v>
      </c>
      <c r="N423" s="222">
        <v>0</v>
      </c>
      <c r="O423" s="475"/>
      <c r="P423" s="458"/>
      <c r="Q423" s="482"/>
      <c r="R423" s="459"/>
      <c r="S423" s="471"/>
      <c r="T423" s="450"/>
      <c r="V423" s="21"/>
    </row>
    <row r="424" spans="1:24" ht="21.75" customHeight="1">
      <c r="A424" s="885"/>
      <c r="B424" s="949"/>
      <c r="C424" s="459"/>
      <c r="D424" s="477"/>
      <c r="E424" s="477"/>
      <c r="F424" s="477"/>
      <c r="G424" s="477"/>
      <c r="H424" s="477"/>
      <c r="I424" s="459"/>
      <c r="J424" s="459"/>
      <c r="K424" s="42" t="s">
        <v>46</v>
      </c>
      <c r="L424" s="123">
        <v>88</v>
      </c>
      <c r="M424" s="222">
        <v>0</v>
      </c>
      <c r="N424" s="222">
        <v>0</v>
      </c>
      <c r="O424" s="475"/>
      <c r="P424" s="458"/>
      <c r="Q424" s="482"/>
      <c r="R424" s="459"/>
      <c r="S424" s="471"/>
      <c r="T424" s="450"/>
      <c r="V424" s="21"/>
    </row>
    <row r="425" spans="1:24" ht="21.75" customHeight="1">
      <c r="A425" s="885"/>
      <c r="B425" s="949"/>
      <c r="C425" s="459"/>
      <c r="D425" s="477"/>
      <c r="E425" s="477"/>
      <c r="F425" s="477"/>
      <c r="G425" s="478" t="s">
        <v>21</v>
      </c>
      <c r="H425" s="478"/>
      <c r="I425" s="478"/>
      <c r="J425" s="478"/>
      <c r="K425" s="478"/>
      <c r="L425" s="5">
        <f>SUM(L416:L424)</f>
        <v>642</v>
      </c>
      <c r="M425" s="5">
        <f>SUM(M416:M424)</f>
        <v>0</v>
      </c>
      <c r="N425" s="5">
        <f>SUM(N416:N424)</f>
        <v>0</v>
      </c>
      <c r="O425" s="475"/>
      <c r="P425" s="458"/>
      <c r="Q425" s="482"/>
      <c r="R425" s="459"/>
      <c r="S425" s="471"/>
      <c r="T425" s="450"/>
      <c r="V425" s="21"/>
    </row>
    <row r="426" spans="1:24" ht="21.75" customHeight="1">
      <c r="A426" s="885"/>
      <c r="B426" s="949"/>
      <c r="C426" s="459" t="s">
        <v>855</v>
      </c>
      <c r="D426" s="477" t="s">
        <v>856</v>
      </c>
      <c r="E426" s="477"/>
      <c r="F426" s="477"/>
      <c r="G426" s="477" t="s">
        <v>857</v>
      </c>
      <c r="H426" s="477" t="s">
        <v>858</v>
      </c>
      <c r="I426" s="477" t="s">
        <v>859</v>
      </c>
      <c r="J426" s="477" t="s">
        <v>860</v>
      </c>
      <c r="K426" s="104">
        <v>59</v>
      </c>
      <c r="L426" s="167">
        <v>102</v>
      </c>
      <c r="M426" s="222">
        <v>0</v>
      </c>
      <c r="N426" s="222">
        <v>0</v>
      </c>
      <c r="O426" s="475">
        <v>43553</v>
      </c>
      <c r="P426" s="458">
        <v>43580</v>
      </c>
      <c r="Q426" s="482" t="s">
        <v>923</v>
      </c>
      <c r="R426" s="459" t="s">
        <v>861</v>
      </c>
      <c r="S426" s="471"/>
      <c r="T426" s="450" t="s">
        <v>67</v>
      </c>
      <c r="V426" s="21"/>
    </row>
    <row r="427" spans="1:24" ht="21.75" customHeight="1">
      <c r="A427" s="885"/>
      <c r="B427" s="949"/>
      <c r="C427" s="459"/>
      <c r="D427" s="477"/>
      <c r="E427" s="477"/>
      <c r="F427" s="477"/>
      <c r="G427" s="477"/>
      <c r="H427" s="477"/>
      <c r="I427" s="477"/>
      <c r="J427" s="477"/>
      <c r="K427" s="104">
        <v>84</v>
      </c>
      <c r="L427" s="167">
        <v>154</v>
      </c>
      <c r="M427" s="222">
        <v>9</v>
      </c>
      <c r="N427" s="222">
        <v>3</v>
      </c>
      <c r="O427" s="475"/>
      <c r="P427" s="458"/>
      <c r="Q427" s="482"/>
      <c r="R427" s="459"/>
      <c r="S427" s="471"/>
      <c r="T427" s="450"/>
      <c r="V427" s="21"/>
    </row>
    <row r="428" spans="1:24" ht="21.75" customHeight="1">
      <c r="A428" s="885"/>
      <c r="B428" s="949"/>
      <c r="C428" s="459"/>
      <c r="D428" s="477"/>
      <c r="E428" s="477"/>
      <c r="F428" s="477"/>
      <c r="G428" s="478" t="s">
        <v>862</v>
      </c>
      <c r="H428" s="478"/>
      <c r="I428" s="478"/>
      <c r="J428" s="478"/>
      <c r="K428" s="478"/>
      <c r="L428" s="5">
        <f>SUM(L426:L427)</f>
        <v>256</v>
      </c>
      <c r="M428" s="5">
        <f>SUM(M426:M427)</f>
        <v>9</v>
      </c>
      <c r="N428" s="5">
        <f>SUM(N426:N427)</f>
        <v>3</v>
      </c>
      <c r="O428" s="475"/>
      <c r="P428" s="458"/>
      <c r="Q428" s="482"/>
      <c r="R428" s="459"/>
      <c r="S428" s="471"/>
      <c r="T428" s="450"/>
      <c r="V428" s="21"/>
    </row>
    <row r="429" spans="1:24" s="4" customFormat="1" ht="21.75" customHeight="1">
      <c r="A429" s="885"/>
      <c r="B429" s="784" t="s">
        <v>124</v>
      </c>
      <c r="C429" s="784"/>
      <c r="D429" s="784"/>
      <c r="E429" s="784"/>
      <c r="F429" s="784"/>
      <c r="G429" s="784"/>
      <c r="H429" s="784"/>
      <c r="I429" s="784"/>
      <c r="J429" s="784"/>
      <c r="K429" s="784"/>
      <c r="L429" s="16">
        <f>L394+L397+L404+L408+L415+L425+L428</f>
        <v>2196</v>
      </c>
      <c r="M429" s="16">
        <f>SUM(M394,M397,M404,M408,M415,M425,M428)</f>
        <v>31</v>
      </c>
      <c r="N429" s="16">
        <f>SUM(N394,N397,N404,N408,N415,N425,N428)</f>
        <v>24</v>
      </c>
      <c r="O429" s="1"/>
      <c r="P429" s="1"/>
      <c r="Q429" s="25"/>
      <c r="R429" s="25"/>
      <c r="S429" s="161"/>
      <c r="T429" s="115"/>
      <c r="U429" s="21"/>
      <c r="V429" s="21"/>
    </row>
    <row r="430" spans="1:24" s="4" customFormat="1" ht="21.75" customHeight="1">
      <c r="A430" s="885"/>
      <c r="B430" s="460" t="s">
        <v>207</v>
      </c>
      <c r="C430" s="782" t="s">
        <v>208</v>
      </c>
      <c r="D430" s="778" t="s">
        <v>678</v>
      </c>
      <c r="E430" s="778"/>
      <c r="F430" s="778"/>
      <c r="G430" s="415" t="s">
        <v>209</v>
      </c>
      <c r="H430" s="415" t="s">
        <v>210</v>
      </c>
      <c r="I430" s="416" t="s">
        <v>119</v>
      </c>
      <c r="J430" s="416" t="s">
        <v>120</v>
      </c>
      <c r="K430" s="166">
        <v>74.98</v>
      </c>
      <c r="L430" s="7">
        <v>52</v>
      </c>
      <c r="M430" s="57">
        <v>0</v>
      </c>
      <c r="N430" s="57">
        <v>0</v>
      </c>
      <c r="O430" s="448" t="s">
        <v>211</v>
      </c>
      <c r="P430" s="448" t="s">
        <v>212</v>
      </c>
      <c r="Q430" s="448" t="s">
        <v>1155</v>
      </c>
      <c r="R430" s="451" t="s">
        <v>1326</v>
      </c>
      <c r="S430" s="471"/>
      <c r="T430" s="450" t="s">
        <v>67</v>
      </c>
      <c r="U430" s="21"/>
      <c r="V430" s="21"/>
    </row>
    <row r="431" spans="1:24" ht="21.75" customHeight="1">
      <c r="A431" s="885"/>
      <c r="B431" s="460"/>
      <c r="C431" s="782"/>
      <c r="D431" s="778"/>
      <c r="E431" s="778"/>
      <c r="F431" s="778"/>
      <c r="G431" s="415"/>
      <c r="H431" s="415"/>
      <c r="I431" s="416"/>
      <c r="J431" s="416"/>
      <c r="K431" s="166" t="s">
        <v>213</v>
      </c>
      <c r="L431" s="7">
        <v>131</v>
      </c>
      <c r="M431" s="57">
        <v>0</v>
      </c>
      <c r="N431" s="57">
        <v>0</v>
      </c>
      <c r="O431" s="448"/>
      <c r="P431" s="448"/>
      <c r="Q431" s="448"/>
      <c r="R431" s="451"/>
      <c r="S431" s="471"/>
      <c r="T431" s="450"/>
      <c r="V431" s="21"/>
    </row>
    <row r="432" spans="1:24" ht="21.75" customHeight="1">
      <c r="A432" s="885"/>
      <c r="B432" s="460"/>
      <c r="C432" s="782"/>
      <c r="D432" s="778"/>
      <c r="E432" s="778"/>
      <c r="F432" s="778"/>
      <c r="G432" s="415"/>
      <c r="H432" s="415"/>
      <c r="I432" s="416"/>
      <c r="J432" s="416"/>
      <c r="K432" s="166" t="s">
        <v>214</v>
      </c>
      <c r="L432" s="7">
        <v>1</v>
      </c>
      <c r="M432" s="57">
        <v>0</v>
      </c>
      <c r="N432" s="57">
        <v>0</v>
      </c>
      <c r="O432" s="448"/>
      <c r="P432" s="448"/>
      <c r="Q432" s="448"/>
      <c r="R432" s="451"/>
      <c r="S432" s="471"/>
      <c r="T432" s="450"/>
      <c r="V432" s="21"/>
      <c r="W432" s="187"/>
      <c r="X432" s="187"/>
    </row>
    <row r="433" spans="1:22" s="4" customFormat="1" ht="21.75" customHeight="1">
      <c r="A433" s="885"/>
      <c r="B433" s="460"/>
      <c r="C433" s="782"/>
      <c r="D433" s="778"/>
      <c r="E433" s="778"/>
      <c r="F433" s="778"/>
      <c r="G433" s="427"/>
      <c r="H433" s="427"/>
      <c r="I433" s="427"/>
      <c r="J433" s="427"/>
      <c r="K433" s="427"/>
      <c r="L433" s="8">
        <f>SUM(L430:L432)</f>
        <v>184</v>
      </c>
      <c r="M433" s="8">
        <v>0</v>
      </c>
      <c r="N433" s="8">
        <f>SUM(N430:N432)</f>
        <v>0</v>
      </c>
      <c r="O433" s="448"/>
      <c r="P433" s="448"/>
      <c r="Q433" s="448"/>
      <c r="R433" s="451"/>
      <c r="S433" s="471"/>
      <c r="T433" s="450"/>
      <c r="V433" s="21"/>
    </row>
    <row r="434" spans="1:22" s="4" customFormat="1" ht="21.75" customHeight="1">
      <c r="A434" s="885"/>
      <c r="B434" s="460"/>
      <c r="C434" s="782" t="s">
        <v>225</v>
      </c>
      <c r="D434" s="778" t="s">
        <v>713</v>
      </c>
      <c r="E434" s="778"/>
      <c r="F434" s="778"/>
      <c r="G434" s="484" t="s">
        <v>343</v>
      </c>
      <c r="H434" s="484" t="s">
        <v>714</v>
      </c>
      <c r="I434" s="484" t="s">
        <v>31</v>
      </c>
      <c r="J434" s="484" t="s">
        <v>32</v>
      </c>
      <c r="K434" s="151" t="s">
        <v>42</v>
      </c>
      <c r="L434" s="7">
        <v>169</v>
      </c>
      <c r="M434" s="7">
        <v>0</v>
      </c>
      <c r="N434" s="7">
        <v>0</v>
      </c>
      <c r="O434" s="448" t="s">
        <v>998</v>
      </c>
      <c r="P434" s="448" t="s">
        <v>715</v>
      </c>
      <c r="Q434" s="448" t="s">
        <v>1156</v>
      </c>
      <c r="R434" s="451" t="s">
        <v>1157</v>
      </c>
      <c r="S434" s="471"/>
      <c r="T434" s="450" t="s">
        <v>67</v>
      </c>
      <c r="V434" s="21"/>
    </row>
    <row r="435" spans="1:22" s="4" customFormat="1" ht="21.75" customHeight="1">
      <c r="A435" s="885"/>
      <c r="B435" s="460"/>
      <c r="C435" s="782"/>
      <c r="D435" s="778"/>
      <c r="E435" s="778"/>
      <c r="F435" s="778"/>
      <c r="G435" s="484"/>
      <c r="H435" s="484"/>
      <c r="I435" s="484"/>
      <c r="J435" s="484"/>
      <c r="K435" s="151" t="s">
        <v>43</v>
      </c>
      <c r="L435" s="7">
        <v>90</v>
      </c>
      <c r="M435" s="7">
        <v>0</v>
      </c>
      <c r="N435" s="7">
        <v>0</v>
      </c>
      <c r="O435" s="448"/>
      <c r="P435" s="448"/>
      <c r="Q435" s="448"/>
      <c r="R435" s="451"/>
      <c r="S435" s="471"/>
      <c r="T435" s="450"/>
      <c r="V435" s="21"/>
    </row>
    <row r="436" spans="1:22" s="4" customFormat="1" ht="21.75" customHeight="1">
      <c r="A436" s="885"/>
      <c r="B436" s="460"/>
      <c r="C436" s="782"/>
      <c r="D436" s="778"/>
      <c r="E436" s="778"/>
      <c r="F436" s="778"/>
      <c r="G436" s="484"/>
      <c r="H436" s="484"/>
      <c r="I436" s="484"/>
      <c r="J436" s="484"/>
      <c r="K436" s="151" t="s">
        <v>717</v>
      </c>
      <c r="L436" s="7">
        <v>38</v>
      </c>
      <c r="M436" s="7">
        <v>0</v>
      </c>
      <c r="N436" s="7">
        <v>0</v>
      </c>
      <c r="O436" s="448"/>
      <c r="P436" s="448"/>
      <c r="Q436" s="448"/>
      <c r="R436" s="451"/>
      <c r="S436" s="471"/>
      <c r="T436" s="450"/>
      <c r="V436" s="21"/>
    </row>
    <row r="437" spans="1:22" s="4" customFormat="1" ht="21.75" customHeight="1">
      <c r="A437" s="885"/>
      <c r="B437" s="460"/>
      <c r="C437" s="782"/>
      <c r="D437" s="778"/>
      <c r="E437" s="778"/>
      <c r="F437" s="778"/>
      <c r="G437" s="484"/>
      <c r="H437" s="484"/>
      <c r="I437" s="484"/>
      <c r="J437" s="484"/>
      <c r="K437" s="151" t="s">
        <v>718</v>
      </c>
      <c r="L437" s="7">
        <v>1</v>
      </c>
      <c r="M437" s="7">
        <v>0</v>
      </c>
      <c r="N437" s="7">
        <v>0</v>
      </c>
      <c r="O437" s="448"/>
      <c r="P437" s="448"/>
      <c r="Q437" s="448"/>
      <c r="R437" s="451"/>
      <c r="S437" s="471"/>
      <c r="T437" s="450"/>
      <c r="V437" s="21"/>
    </row>
    <row r="438" spans="1:22" s="4" customFormat="1" ht="21.75" customHeight="1">
      <c r="A438" s="885"/>
      <c r="B438" s="460"/>
      <c r="C438" s="782"/>
      <c r="D438" s="778"/>
      <c r="E438" s="778"/>
      <c r="F438" s="778"/>
      <c r="G438" s="427" t="s">
        <v>21</v>
      </c>
      <c r="H438" s="427"/>
      <c r="I438" s="427"/>
      <c r="J438" s="427"/>
      <c r="K438" s="427"/>
      <c r="L438" s="8">
        <v>298</v>
      </c>
      <c r="M438" s="8">
        <v>0</v>
      </c>
      <c r="N438" s="8">
        <v>0</v>
      </c>
      <c r="O438" s="448"/>
      <c r="P438" s="448"/>
      <c r="Q438" s="448"/>
      <c r="R438" s="451"/>
      <c r="S438" s="471"/>
      <c r="T438" s="450"/>
      <c r="V438" s="21"/>
    </row>
    <row r="439" spans="1:22" s="4" customFormat="1" ht="21.75" customHeight="1">
      <c r="A439" s="885"/>
      <c r="B439" s="460"/>
      <c r="C439" s="782" t="s">
        <v>208</v>
      </c>
      <c r="D439" s="778" t="s">
        <v>504</v>
      </c>
      <c r="E439" s="778"/>
      <c r="F439" s="778"/>
      <c r="G439" s="415" t="s">
        <v>215</v>
      </c>
      <c r="H439" s="415" t="s">
        <v>215</v>
      </c>
      <c r="I439" s="416" t="s">
        <v>119</v>
      </c>
      <c r="J439" s="416" t="s">
        <v>120</v>
      </c>
      <c r="K439" s="166">
        <v>83.01</v>
      </c>
      <c r="L439" s="7">
        <v>119</v>
      </c>
      <c r="M439" s="167">
        <v>0</v>
      </c>
      <c r="N439" s="167">
        <v>0</v>
      </c>
      <c r="O439" s="448" t="s">
        <v>216</v>
      </c>
      <c r="P439" s="448" t="s">
        <v>217</v>
      </c>
      <c r="Q439" s="448" t="s">
        <v>1158</v>
      </c>
      <c r="R439" s="451" t="s">
        <v>1159</v>
      </c>
      <c r="S439" s="471"/>
      <c r="T439" s="450" t="s">
        <v>67</v>
      </c>
      <c r="V439" s="21"/>
    </row>
    <row r="440" spans="1:22" ht="21.75" customHeight="1">
      <c r="A440" s="885"/>
      <c r="B440" s="460"/>
      <c r="C440" s="782"/>
      <c r="D440" s="778"/>
      <c r="E440" s="778"/>
      <c r="F440" s="778"/>
      <c r="G440" s="415"/>
      <c r="H440" s="415"/>
      <c r="I440" s="416"/>
      <c r="J440" s="416"/>
      <c r="K440" s="166">
        <v>127.66</v>
      </c>
      <c r="L440" s="7">
        <v>1106</v>
      </c>
      <c r="M440" s="167">
        <v>0</v>
      </c>
      <c r="N440" s="167">
        <v>0</v>
      </c>
      <c r="O440" s="448"/>
      <c r="P440" s="448"/>
      <c r="Q440" s="448"/>
      <c r="R440" s="451"/>
      <c r="S440" s="471"/>
      <c r="T440" s="450"/>
      <c r="V440" s="21"/>
    </row>
    <row r="441" spans="1:22" ht="21.75" customHeight="1">
      <c r="A441" s="885"/>
      <c r="B441" s="460"/>
      <c r="C441" s="782"/>
      <c r="D441" s="778"/>
      <c r="E441" s="778"/>
      <c r="F441" s="778"/>
      <c r="G441" s="415"/>
      <c r="H441" s="415"/>
      <c r="I441" s="416"/>
      <c r="J441" s="416"/>
      <c r="K441" s="166">
        <v>180.19</v>
      </c>
      <c r="L441" s="7">
        <v>322</v>
      </c>
      <c r="M441" s="167">
        <v>0</v>
      </c>
      <c r="N441" s="167">
        <v>0</v>
      </c>
      <c r="O441" s="448"/>
      <c r="P441" s="448"/>
      <c r="Q441" s="448"/>
      <c r="R441" s="451"/>
      <c r="S441" s="471"/>
      <c r="T441" s="450"/>
      <c r="V441" s="21"/>
    </row>
    <row r="442" spans="1:22" ht="21.75" customHeight="1">
      <c r="A442" s="885"/>
      <c r="B442" s="460"/>
      <c r="C442" s="782"/>
      <c r="D442" s="778"/>
      <c r="E442" s="778"/>
      <c r="F442" s="778"/>
      <c r="G442" s="415"/>
      <c r="H442" s="415"/>
      <c r="I442" s="416"/>
      <c r="J442" s="416"/>
      <c r="K442" s="166">
        <v>206.35</v>
      </c>
      <c r="L442" s="7">
        <v>84</v>
      </c>
      <c r="M442" s="167">
        <v>2</v>
      </c>
      <c r="N442" s="167">
        <v>2</v>
      </c>
      <c r="O442" s="448"/>
      <c r="P442" s="448"/>
      <c r="Q442" s="448"/>
      <c r="R442" s="451"/>
      <c r="S442" s="471"/>
      <c r="T442" s="450"/>
      <c r="V442" s="21"/>
    </row>
    <row r="443" spans="1:22" s="4" customFormat="1" ht="21.75" customHeight="1">
      <c r="A443" s="885"/>
      <c r="B443" s="460"/>
      <c r="C443" s="782"/>
      <c r="D443" s="778"/>
      <c r="E443" s="778"/>
      <c r="F443" s="778"/>
      <c r="G443" s="427" t="s">
        <v>118</v>
      </c>
      <c r="H443" s="427"/>
      <c r="I443" s="427"/>
      <c r="J443" s="427"/>
      <c r="K443" s="427"/>
      <c r="L443" s="8">
        <f>SUM(L439:L442)</f>
        <v>1631</v>
      </c>
      <c r="M443" s="8">
        <f>SUM(M439:M442)</f>
        <v>2</v>
      </c>
      <c r="N443" s="8">
        <f>SUM(N439:N442)</f>
        <v>2</v>
      </c>
      <c r="O443" s="448"/>
      <c r="P443" s="448"/>
      <c r="Q443" s="448"/>
      <c r="R443" s="451"/>
      <c r="S443" s="471"/>
      <c r="T443" s="450"/>
      <c r="V443" s="21"/>
    </row>
    <row r="444" spans="1:22" s="4" customFormat="1" ht="21.75" customHeight="1">
      <c r="A444" s="885"/>
      <c r="B444" s="460"/>
      <c r="C444" s="782" t="s">
        <v>208</v>
      </c>
      <c r="D444" s="778" t="s">
        <v>503</v>
      </c>
      <c r="E444" s="778"/>
      <c r="F444" s="778"/>
      <c r="G444" s="415" t="s">
        <v>467</v>
      </c>
      <c r="H444" s="415" t="s">
        <v>218</v>
      </c>
      <c r="I444" s="416" t="s">
        <v>119</v>
      </c>
      <c r="J444" s="416" t="s">
        <v>120</v>
      </c>
      <c r="K444" s="166">
        <v>99.4</v>
      </c>
      <c r="L444" s="7">
        <v>30</v>
      </c>
      <c r="M444" s="222">
        <v>0</v>
      </c>
      <c r="N444" s="222">
        <v>0</v>
      </c>
      <c r="O444" s="448" t="s">
        <v>219</v>
      </c>
      <c r="P444" s="448" t="s">
        <v>220</v>
      </c>
      <c r="Q444" s="448" t="s">
        <v>1158</v>
      </c>
      <c r="R444" s="451" t="s">
        <v>1159</v>
      </c>
      <c r="S444" s="471"/>
      <c r="T444" s="450" t="s">
        <v>67</v>
      </c>
      <c r="V444" s="21"/>
    </row>
    <row r="445" spans="1:22" ht="21.75" customHeight="1">
      <c r="A445" s="885"/>
      <c r="B445" s="460"/>
      <c r="C445" s="782"/>
      <c r="D445" s="778"/>
      <c r="E445" s="778"/>
      <c r="F445" s="778"/>
      <c r="G445" s="415"/>
      <c r="H445" s="415"/>
      <c r="I445" s="416"/>
      <c r="J445" s="416"/>
      <c r="K445" s="166">
        <v>118.3</v>
      </c>
      <c r="L445" s="7">
        <v>1062</v>
      </c>
      <c r="M445" s="222">
        <v>0</v>
      </c>
      <c r="N445" s="222">
        <v>0</v>
      </c>
      <c r="O445" s="448"/>
      <c r="P445" s="448"/>
      <c r="Q445" s="448"/>
      <c r="R445" s="451"/>
      <c r="S445" s="471"/>
      <c r="T445" s="450"/>
      <c r="V445" s="21"/>
    </row>
    <row r="446" spans="1:22" ht="21.75" customHeight="1">
      <c r="A446" s="885"/>
      <c r="B446" s="460"/>
      <c r="C446" s="782"/>
      <c r="D446" s="778"/>
      <c r="E446" s="778"/>
      <c r="F446" s="778"/>
      <c r="G446" s="415"/>
      <c r="H446" s="415"/>
      <c r="I446" s="416"/>
      <c r="J446" s="416"/>
      <c r="K446" s="166">
        <v>157</v>
      </c>
      <c r="L446" s="7">
        <v>612</v>
      </c>
      <c r="M446" s="222">
        <v>0</v>
      </c>
      <c r="N446" s="222">
        <v>0</v>
      </c>
      <c r="O446" s="448"/>
      <c r="P446" s="448"/>
      <c r="Q446" s="448"/>
      <c r="R446" s="451"/>
      <c r="S446" s="471"/>
      <c r="T446" s="450"/>
      <c r="V446" s="21"/>
    </row>
    <row r="447" spans="1:22" ht="21.75" customHeight="1">
      <c r="A447" s="885"/>
      <c r="B447" s="460"/>
      <c r="C447" s="782"/>
      <c r="D447" s="778"/>
      <c r="E447" s="778"/>
      <c r="F447" s="778"/>
      <c r="G447" s="415"/>
      <c r="H447" s="415"/>
      <c r="I447" s="416"/>
      <c r="J447" s="416"/>
      <c r="K447" s="166">
        <v>209.8</v>
      </c>
      <c r="L447" s="7">
        <v>84</v>
      </c>
      <c r="M447" s="277">
        <v>0</v>
      </c>
      <c r="N447" s="277">
        <v>0</v>
      </c>
      <c r="O447" s="448"/>
      <c r="P447" s="448"/>
      <c r="Q447" s="448"/>
      <c r="R447" s="451"/>
      <c r="S447" s="471"/>
      <c r="T447" s="450"/>
      <c r="V447" s="21"/>
    </row>
    <row r="448" spans="1:22" s="4" customFormat="1" ht="21.75" customHeight="1">
      <c r="A448" s="885"/>
      <c r="B448" s="460"/>
      <c r="C448" s="782"/>
      <c r="D448" s="778"/>
      <c r="E448" s="778"/>
      <c r="F448" s="778"/>
      <c r="G448" s="427" t="s">
        <v>118</v>
      </c>
      <c r="H448" s="427"/>
      <c r="I448" s="427"/>
      <c r="J448" s="427"/>
      <c r="K448" s="427"/>
      <c r="L448" s="8">
        <f>SUM(L444:L447)</f>
        <v>1788</v>
      </c>
      <c r="M448" s="8">
        <f>SUM(M444:M447)</f>
        <v>0</v>
      </c>
      <c r="N448" s="8">
        <f>SUM(N444:N447)</f>
        <v>0</v>
      </c>
      <c r="O448" s="448"/>
      <c r="P448" s="448"/>
      <c r="Q448" s="448"/>
      <c r="R448" s="451"/>
      <c r="S448" s="471"/>
      <c r="T448" s="450"/>
      <c r="V448" s="21"/>
    </row>
    <row r="449" spans="1:22" s="4" customFormat="1" ht="21.75" customHeight="1">
      <c r="A449" s="885"/>
      <c r="B449" s="460"/>
      <c r="C449" s="782" t="s">
        <v>221</v>
      </c>
      <c r="D449" s="778" t="s">
        <v>505</v>
      </c>
      <c r="E449" s="778"/>
      <c r="F449" s="778"/>
      <c r="G449" s="415" t="s">
        <v>222</v>
      </c>
      <c r="H449" s="415" t="s">
        <v>222</v>
      </c>
      <c r="I449" s="416" t="s">
        <v>119</v>
      </c>
      <c r="J449" s="416" t="s">
        <v>120</v>
      </c>
      <c r="K449" s="166">
        <v>59</v>
      </c>
      <c r="L449" s="7">
        <v>71</v>
      </c>
      <c r="M449" s="57">
        <v>0</v>
      </c>
      <c r="N449" s="57">
        <v>0</v>
      </c>
      <c r="O449" s="448" t="s">
        <v>223</v>
      </c>
      <c r="P449" s="448" t="s">
        <v>224</v>
      </c>
      <c r="Q449" s="448" t="s">
        <v>1160</v>
      </c>
      <c r="R449" s="451" t="s">
        <v>1159</v>
      </c>
      <c r="S449" s="471"/>
      <c r="T449" s="450" t="s">
        <v>67</v>
      </c>
      <c r="V449" s="21"/>
    </row>
    <row r="450" spans="1:22" ht="21.75" customHeight="1">
      <c r="A450" s="885"/>
      <c r="B450" s="460"/>
      <c r="C450" s="782"/>
      <c r="D450" s="778"/>
      <c r="E450" s="778"/>
      <c r="F450" s="778"/>
      <c r="G450" s="415"/>
      <c r="H450" s="415"/>
      <c r="I450" s="416"/>
      <c r="J450" s="416"/>
      <c r="K450" s="166">
        <v>75</v>
      </c>
      <c r="L450" s="7">
        <v>95</v>
      </c>
      <c r="M450" s="57">
        <v>2</v>
      </c>
      <c r="N450" s="57">
        <v>2</v>
      </c>
      <c r="O450" s="448"/>
      <c r="P450" s="448"/>
      <c r="Q450" s="448"/>
      <c r="R450" s="451"/>
      <c r="S450" s="471"/>
      <c r="T450" s="450"/>
      <c r="V450" s="21"/>
    </row>
    <row r="451" spans="1:22" ht="21.75" customHeight="1">
      <c r="A451" s="885"/>
      <c r="B451" s="460"/>
      <c r="C451" s="782"/>
      <c r="D451" s="778"/>
      <c r="E451" s="778"/>
      <c r="F451" s="778"/>
      <c r="G451" s="415"/>
      <c r="H451" s="415"/>
      <c r="I451" s="416"/>
      <c r="J451" s="416"/>
      <c r="K451" s="166">
        <v>84</v>
      </c>
      <c r="L451" s="7">
        <v>64</v>
      </c>
      <c r="M451" s="57">
        <v>0</v>
      </c>
      <c r="N451" s="57">
        <v>0</v>
      </c>
      <c r="O451" s="448"/>
      <c r="P451" s="448"/>
      <c r="Q451" s="448"/>
      <c r="R451" s="451"/>
      <c r="S451" s="471"/>
      <c r="T451" s="450"/>
      <c r="V451" s="21"/>
    </row>
    <row r="452" spans="1:22" s="4" customFormat="1" ht="21.75" customHeight="1">
      <c r="A452" s="885"/>
      <c r="B452" s="460"/>
      <c r="C452" s="782"/>
      <c r="D452" s="778"/>
      <c r="E452" s="778"/>
      <c r="F452" s="778"/>
      <c r="G452" s="427" t="s">
        <v>118</v>
      </c>
      <c r="H452" s="427"/>
      <c r="I452" s="427"/>
      <c r="J452" s="427"/>
      <c r="K452" s="427"/>
      <c r="L452" s="8">
        <f>SUM(L449:L451)</f>
        <v>230</v>
      </c>
      <c r="M452" s="8">
        <f>SUM(M449:M451)</f>
        <v>2</v>
      </c>
      <c r="N452" s="8">
        <f>SUM(N449:N451)</f>
        <v>2</v>
      </c>
      <c r="O452" s="448"/>
      <c r="P452" s="448"/>
      <c r="Q452" s="448"/>
      <c r="R452" s="451"/>
      <c r="S452" s="471"/>
      <c r="T452" s="450"/>
      <c r="V452" s="21"/>
    </row>
    <row r="453" spans="1:22" s="4" customFormat="1" ht="21.75" customHeight="1">
      <c r="A453" s="885"/>
      <c r="B453" s="460"/>
      <c r="C453" s="782" t="s">
        <v>225</v>
      </c>
      <c r="D453" s="778" t="s">
        <v>506</v>
      </c>
      <c r="E453" s="778"/>
      <c r="F453" s="778"/>
      <c r="G453" s="415" t="s">
        <v>226</v>
      </c>
      <c r="H453" s="415" t="s">
        <v>227</v>
      </c>
      <c r="I453" s="416" t="s">
        <v>119</v>
      </c>
      <c r="J453" s="416" t="s">
        <v>120</v>
      </c>
      <c r="K453" s="166">
        <v>144.25839999999999</v>
      </c>
      <c r="L453" s="7">
        <v>292</v>
      </c>
      <c r="M453" s="57">
        <v>0</v>
      </c>
      <c r="N453" s="57">
        <v>0</v>
      </c>
      <c r="O453" s="448" t="s">
        <v>228</v>
      </c>
      <c r="P453" s="448" t="s">
        <v>229</v>
      </c>
      <c r="Q453" s="448" t="s">
        <v>1161</v>
      </c>
      <c r="R453" s="451" t="s">
        <v>1159</v>
      </c>
      <c r="S453" s="471"/>
      <c r="T453" s="450" t="s">
        <v>67</v>
      </c>
      <c r="V453" s="21"/>
    </row>
    <row r="454" spans="1:22" ht="21.75" customHeight="1">
      <c r="A454" s="885"/>
      <c r="B454" s="460"/>
      <c r="C454" s="782"/>
      <c r="D454" s="778"/>
      <c r="E454" s="778"/>
      <c r="F454" s="778"/>
      <c r="G454" s="415"/>
      <c r="H454" s="415"/>
      <c r="I454" s="416"/>
      <c r="J454" s="416"/>
      <c r="K454" s="166">
        <v>161.98259999999999</v>
      </c>
      <c r="L454" s="7">
        <v>292</v>
      </c>
      <c r="M454" s="57">
        <v>0</v>
      </c>
      <c r="N454" s="57">
        <v>0</v>
      </c>
      <c r="O454" s="448"/>
      <c r="P454" s="448"/>
      <c r="Q454" s="448"/>
      <c r="R454" s="451"/>
      <c r="S454" s="471"/>
      <c r="T454" s="450"/>
      <c r="V454" s="21"/>
    </row>
    <row r="455" spans="1:22" ht="21.75" customHeight="1">
      <c r="A455" s="885"/>
      <c r="B455" s="460"/>
      <c r="C455" s="782"/>
      <c r="D455" s="778"/>
      <c r="E455" s="778"/>
      <c r="F455" s="778"/>
      <c r="G455" s="415"/>
      <c r="H455" s="415"/>
      <c r="I455" s="416"/>
      <c r="J455" s="416"/>
      <c r="K455" s="166">
        <v>186.00630000000001</v>
      </c>
      <c r="L455" s="7">
        <v>292</v>
      </c>
      <c r="M455" s="57">
        <v>0</v>
      </c>
      <c r="N455" s="57">
        <v>0</v>
      </c>
      <c r="O455" s="448"/>
      <c r="P455" s="448"/>
      <c r="Q455" s="448"/>
      <c r="R455" s="451"/>
      <c r="S455" s="471"/>
      <c r="T455" s="450"/>
      <c r="V455" s="21"/>
    </row>
    <row r="456" spans="1:22" ht="21.75" customHeight="1">
      <c r="A456" s="885"/>
      <c r="B456" s="460"/>
      <c r="C456" s="782"/>
      <c r="D456" s="778"/>
      <c r="E456" s="778"/>
      <c r="F456" s="778"/>
      <c r="G456" s="415"/>
      <c r="H456" s="415"/>
      <c r="I456" s="416"/>
      <c r="J456" s="416"/>
      <c r="K456" s="166">
        <v>244.29810000000001</v>
      </c>
      <c r="L456" s="7">
        <v>4</v>
      </c>
      <c r="M456" s="57">
        <v>0</v>
      </c>
      <c r="N456" s="57">
        <v>0</v>
      </c>
      <c r="O456" s="448"/>
      <c r="P456" s="448"/>
      <c r="Q456" s="448"/>
      <c r="R456" s="451"/>
      <c r="S456" s="471"/>
      <c r="T456" s="450"/>
      <c r="V456" s="21"/>
    </row>
    <row r="457" spans="1:22" ht="21.75" customHeight="1">
      <c r="A457" s="885"/>
      <c r="B457" s="460"/>
      <c r="C457" s="782"/>
      <c r="D457" s="778"/>
      <c r="E457" s="778"/>
      <c r="F457" s="778"/>
      <c r="G457" s="415"/>
      <c r="H457" s="415"/>
      <c r="I457" s="416"/>
      <c r="J457" s="416"/>
      <c r="K457" s="166">
        <v>244.61750000000001</v>
      </c>
      <c r="L457" s="7">
        <v>2</v>
      </c>
      <c r="M457" s="57">
        <v>1</v>
      </c>
      <c r="N457" s="57">
        <v>1</v>
      </c>
      <c r="O457" s="448"/>
      <c r="P457" s="448"/>
      <c r="Q457" s="448"/>
      <c r="R457" s="451"/>
      <c r="S457" s="471"/>
      <c r="T457" s="450"/>
      <c r="V457" s="21"/>
    </row>
    <row r="458" spans="1:22" s="4" customFormat="1" ht="21.75" customHeight="1">
      <c r="A458" s="885"/>
      <c r="B458" s="460"/>
      <c r="C458" s="782"/>
      <c r="D458" s="778"/>
      <c r="E458" s="778"/>
      <c r="F458" s="778"/>
      <c r="G458" s="427" t="s">
        <v>118</v>
      </c>
      <c r="H458" s="427"/>
      <c r="I458" s="427"/>
      <c r="J458" s="427"/>
      <c r="K458" s="427"/>
      <c r="L458" s="8">
        <f>SUM(L453:L457)</f>
        <v>882</v>
      </c>
      <c r="M458" s="8">
        <f>SUM(M453:M457)</f>
        <v>1</v>
      </c>
      <c r="N458" s="8">
        <f>SUM(N453:N457)</f>
        <v>1</v>
      </c>
      <c r="O458" s="448"/>
      <c r="P458" s="448"/>
      <c r="Q458" s="448"/>
      <c r="R458" s="451"/>
      <c r="S458" s="471"/>
      <c r="T458" s="450"/>
      <c r="V458" s="21"/>
    </row>
    <row r="459" spans="1:22" s="4" customFormat="1" ht="21.75" customHeight="1">
      <c r="A459" s="885"/>
      <c r="B459" s="460"/>
      <c r="C459" s="782" t="s">
        <v>230</v>
      </c>
      <c r="D459" s="778" t="s">
        <v>509</v>
      </c>
      <c r="E459" s="778"/>
      <c r="F459" s="778"/>
      <c r="G459" s="415" t="s">
        <v>231</v>
      </c>
      <c r="H459" s="415" t="s">
        <v>232</v>
      </c>
      <c r="I459" s="416" t="s">
        <v>119</v>
      </c>
      <c r="J459" s="416" t="s">
        <v>120</v>
      </c>
      <c r="K459" s="33" t="s">
        <v>233</v>
      </c>
      <c r="L459" s="24">
        <v>76</v>
      </c>
      <c r="M459" s="222">
        <v>0</v>
      </c>
      <c r="N459" s="123">
        <v>0</v>
      </c>
      <c r="O459" s="448" t="s">
        <v>698</v>
      </c>
      <c r="P459" s="448" t="s">
        <v>699</v>
      </c>
      <c r="Q459" s="448" t="s">
        <v>700</v>
      </c>
      <c r="R459" s="451" t="s">
        <v>1326</v>
      </c>
      <c r="S459" s="471"/>
      <c r="T459" s="450" t="s">
        <v>67</v>
      </c>
      <c r="V459" s="21"/>
    </row>
    <row r="460" spans="1:22" s="4" customFormat="1" ht="21.75" customHeight="1">
      <c r="A460" s="885"/>
      <c r="B460" s="460"/>
      <c r="C460" s="782"/>
      <c r="D460" s="778"/>
      <c r="E460" s="778"/>
      <c r="F460" s="778"/>
      <c r="G460" s="415"/>
      <c r="H460" s="415"/>
      <c r="I460" s="416"/>
      <c r="J460" s="416"/>
      <c r="K460" s="33" t="s">
        <v>234</v>
      </c>
      <c r="L460" s="24">
        <v>1</v>
      </c>
      <c r="M460" s="57">
        <v>0</v>
      </c>
      <c r="N460" s="123">
        <v>0</v>
      </c>
      <c r="O460" s="448"/>
      <c r="P460" s="448"/>
      <c r="Q460" s="448"/>
      <c r="R460" s="451"/>
      <c r="S460" s="471"/>
      <c r="T460" s="450"/>
      <c r="V460" s="21"/>
    </row>
    <row r="461" spans="1:22" s="4" customFormat="1" ht="21.75" customHeight="1">
      <c r="A461" s="885"/>
      <c r="B461" s="460"/>
      <c r="C461" s="782"/>
      <c r="D461" s="778"/>
      <c r="E461" s="778"/>
      <c r="F461" s="778"/>
      <c r="G461" s="415"/>
      <c r="H461" s="415"/>
      <c r="I461" s="416"/>
      <c r="J461" s="416"/>
      <c r="K461" s="33">
        <v>73</v>
      </c>
      <c r="L461" s="24">
        <v>19</v>
      </c>
      <c r="M461" s="222">
        <v>0</v>
      </c>
      <c r="N461" s="123">
        <v>0</v>
      </c>
      <c r="O461" s="448"/>
      <c r="P461" s="448"/>
      <c r="Q461" s="448"/>
      <c r="R461" s="451"/>
      <c r="S461" s="471"/>
      <c r="T461" s="450"/>
      <c r="V461" s="21"/>
    </row>
    <row r="462" spans="1:22" s="4" customFormat="1" ht="21.75" customHeight="1">
      <c r="A462" s="885"/>
      <c r="B462" s="460"/>
      <c r="C462" s="782"/>
      <c r="D462" s="778"/>
      <c r="E462" s="778"/>
      <c r="F462" s="778"/>
      <c r="G462" s="415"/>
      <c r="H462" s="415"/>
      <c r="I462" s="416"/>
      <c r="J462" s="416"/>
      <c r="K462" s="33" t="s">
        <v>235</v>
      </c>
      <c r="L462" s="24">
        <v>1</v>
      </c>
      <c r="M462" s="57">
        <v>0</v>
      </c>
      <c r="N462" s="123">
        <v>0</v>
      </c>
      <c r="O462" s="448"/>
      <c r="P462" s="448"/>
      <c r="Q462" s="448"/>
      <c r="R462" s="451"/>
      <c r="S462" s="471"/>
      <c r="T462" s="450"/>
      <c r="V462" s="21"/>
    </row>
    <row r="463" spans="1:22" s="4" customFormat="1" ht="21.75" customHeight="1">
      <c r="A463" s="885"/>
      <c r="B463" s="460"/>
      <c r="C463" s="782"/>
      <c r="D463" s="778"/>
      <c r="E463" s="778"/>
      <c r="F463" s="778"/>
      <c r="G463" s="415"/>
      <c r="H463" s="415"/>
      <c r="I463" s="416"/>
      <c r="J463" s="416"/>
      <c r="K463" s="33" t="s">
        <v>236</v>
      </c>
      <c r="L463" s="24">
        <v>1</v>
      </c>
      <c r="M463" s="57">
        <v>0</v>
      </c>
      <c r="N463" s="123">
        <v>0</v>
      </c>
      <c r="O463" s="448"/>
      <c r="P463" s="448"/>
      <c r="Q463" s="448"/>
      <c r="R463" s="451"/>
      <c r="S463" s="471"/>
      <c r="T463" s="450"/>
      <c r="V463" s="21"/>
    </row>
    <row r="464" spans="1:22" s="4" customFormat="1" ht="21.75" customHeight="1">
      <c r="A464" s="885"/>
      <c r="B464" s="460"/>
      <c r="C464" s="782"/>
      <c r="D464" s="778"/>
      <c r="E464" s="778"/>
      <c r="F464" s="778"/>
      <c r="G464" s="415"/>
      <c r="H464" s="415"/>
      <c r="I464" s="416"/>
      <c r="J464" s="416"/>
      <c r="K464" s="33">
        <v>81</v>
      </c>
      <c r="L464" s="24">
        <v>112</v>
      </c>
      <c r="M464" s="222">
        <v>0</v>
      </c>
      <c r="N464" s="123">
        <v>0</v>
      </c>
      <c r="O464" s="448"/>
      <c r="P464" s="448"/>
      <c r="Q464" s="448"/>
      <c r="R464" s="451"/>
      <c r="S464" s="471"/>
      <c r="T464" s="450"/>
      <c r="V464" s="21"/>
    </row>
    <row r="465" spans="1:22" s="4" customFormat="1" ht="21.75" customHeight="1">
      <c r="A465" s="885"/>
      <c r="B465" s="460"/>
      <c r="C465" s="782"/>
      <c r="D465" s="778"/>
      <c r="E465" s="778"/>
      <c r="F465" s="778"/>
      <c r="G465" s="427" t="s">
        <v>118</v>
      </c>
      <c r="H465" s="427"/>
      <c r="I465" s="427"/>
      <c r="J465" s="427"/>
      <c r="K465" s="427"/>
      <c r="L465" s="8">
        <f>SUM(L459:L464)</f>
        <v>210</v>
      </c>
      <c r="M465" s="8">
        <f>SUM(M459:M464)</f>
        <v>0</v>
      </c>
      <c r="N465" s="8">
        <f>SUM(N459:N464)</f>
        <v>0</v>
      </c>
      <c r="O465" s="448"/>
      <c r="P465" s="448"/>
      <c r="Q465" s="448"/>
      <c r="R465" s="451"/>
      <c r="S465" s="471"/>
      <c r="T465" s="450"/>
      <c r="V465" s="21"/>
    </row>
    <row r="466" spans="1:22" s="4" customFormat="1" ht="21.75" customHeight="1">
      <c r="A466" s="885"/>
      <c r="B466" s="460"/>
      <c r="C466" s="415" t="s">
        <v>208</v>
      </c>
      <c r="D466" s="479" t="s">
        <v>507</v>
      </c>
      <c r="E466" s="479"/>
      <c r="F466" s="479"/>
      <c r="G466" s="415" t="s">
        <v>237</v>
      </c>
      <c r="H466" s="415" t="s">
        <v>237</v>
      </c>
      <c r="I466" s="416" t="s">
        <v>119</v>
      </c>
      <c r="J466" s="416" t="s">
        <v>120</v>
      </c>
      <c r="K466" s="34" t="s">
        <v>44</v>
      </c>
      <c r="L466" s="24">
        <v>84</v>
      </c>
      <c r="M466" s="57">
        <v>0</v>
      </c>
      <c r="N466" s="57">
        <v>0</v>
      </c>
      <c r="O466" s="448" t="s">
        <v>238</v>
      </c>
      <c r="P466" s="448" t="s">
        <v>239</v>
      </c>
      <c r="Q466" s="448" t="s">
        <v>240</v>
      </c>
      <c r="R466" s="448" t="s">
        <v>1326</v>
      </c>
      <c r="S466" s="471"/>
      <c r="T466" s="450" t="s">
        <v>67</v>
      </c>
      <c r="V466" s="21"/>
    </row>
    <row r="467" spans="1:22" s="4" customFormat="1" ht="21.75" customHeight="1">
      <c r="A467" s="885"/>
      <c r="B467" s="460"/>
      <c r="C467" s="415"/>
      <c r="D467" s="479"/>
      <c r="E467" s="479"/>
      <c r="F467" s="479"/>
      <c r="G467" s="415"/>
      <c r="H467" s="415"/>
      <c r="I467" s="416"/>
      <c r="J467" s="416"/>
      <c r="K467" s="34" t="s">
        <v>45</v>
      </c>
      <c r="L467" s="24">
        <v>168</v>
      </c>
      <c r="M467" s="57">
        <v>0</v>
      </c>
      <c r="N467" s="57">
        <v>0</v>
      </c>
      <c r="O467" s="448"/>
      <c r="P467" s="448"/>
      <c r="Q467" s="448"/>
      <c r="R467" s="448"/>
      <c r="S467" s="471"/>
      <c r="T467" s="450"/>
      <c r="V467" s="21"/>
    </row>
    <row r="468" spans="1:22" s="4" customFormat="1" ht="21.75" customHeight="1">
      <c r="A468" s="885"/>
      <c r="B468" s="460"/>
      <c r="C468" s="415"/>
      <c r="D468" s="479"/>
      <c r="E468" s="479"/>
      <c r="F468" s="479"/>
      <c r="G468" s="415"/>
      <c r="H468" s="415"/>
      <c r="I468" s="416"/>
      <c r="J468" s="416"/>
      <c r="K468" s="34" t="s">
        <v>46</v>
      </c>
      <c r="L468" s="24">
        <v>167</v>
      </c>
      <c r="M468" s="57">
        <v>0</v>
      </c>
      <c r="N468" s="57">
        <v>0</v>
      </c>
      <c r="O468" s="448"/>
      <c r="P468" s="448"/>
      <c r="Q468" s="448"/>
      <c r="R468" s="448"/>
      <c r="S468" s="471"/>
      <c r="T468" s="450"/>
      <c r="V468" s="21"/>
    </row>
    <row r="469" spans="1:22" s="4" customFormat="1" ht="21.75" customHeight="1">
      <c r="A469" s="885"/>
      <c r="B469" s="460"/>
      <c r="C469" s="415"/>
      <c r="D469" s="479"/>
      <c r="E469" s="479"/>
      <c r="F469" s="479"/>
      <c r="G469" s="415"/>
      <c r="H469" s="415"/>
      <c r="I469" s="416"/>
      <c r="J469" s="416"/>
      <c r="K469" s="34" t="s">
        <v>47</v>
      </c>
      <c r="L469" s="24">
        <v>1</v>
      </c>
      <c r="M469" s="57">
        <v>0</v>
      </c>
      <c r="N469" s="57">
        <v>0</v>
      </c>
      <c r="O469" s="448"/>
      <c r="P469" s="448"/>
      <c r="Q469" s="448"/>
      <c r="R469" s="448"/>
      <c r="S469" s="471"/>
      <c r="T469" s="450"/>
      <c r="V469" s="21"/>
    </row>
    <row r="470" spans="1:22" s="4" customFormat="1" ht="21.75" customHeight="1">
      <c r="A470" s="885"/>
      <c r="B470" s="460"/>
      <c r="C470" s="415"/>
      <c r="D470" s="479"/>
      <c r="E470" s="479"/>
      <c r="F470" s="479"/>
      <c r="G470" s="415"/>
      <c r="H470" s="415"/>
      <c r="I470" s="416"/>
      <c r="J470" s="416"/>
      <c r="K470" s="34" t="s">
        <v>48</v>
      </c>
      <c r="L470" s="24">
        <v>84</v>
      </c>
      <c r="M470" s="57">
        <v>0</v>
      </c>
      <c r="N470" s="57">
        <v>0</v>
      </c>
      <c r="O470" s="448"/>
      <c r="P470" s="448"/>
      <c r="Q470" s="448"/>
      <c r="R470" s="448"/>
      <c r="S470" s="471"/>
      <c r="T470" s="450"/>
      <c r="V470" s="21"/>
    </row>
    <row r="471" spans="1:22" s="4" customFormat="1" ht="21.75" customHeight="1">
      <c r="A471" s="885"/>
      <c r="B471" s="460"/>
      <c r="C471" s="450"/>
      <c r="D471" s="479"/>
      <c r="E471" s="479"/>
      <c r="F471" s="479"/>
      <c r="G471" s="427" t="s">
        <v>241</v>
      </c>
      <c r="H471" s="427"/>
      <c r="I471" s="427"/>
      <c r="J471" s="427"/>
      <c r="K471" s="427"/>
      <c r="L471" s="8">
        <f>SUM(L466:L470)</f>
        <v>504</v>
      </c>
      <c r="M471" s="8">
        <v>0</v>
      </c>
      <c r="N471" s="8">
        <v>0</v>
      </c>
      <c r="O471" s="449"/>
      <c r="P471" s="449"/>
      <c r="Q471" s="449"/>
      <c r="R471" s="449"/>
      <c r="S471" s="471"/>
      <c r="T471" s="450"/>
      <c r="V471" s="21"/>
    </row>
    <row r="472" spans="1:22" s="4" customFormat="1" ht="21.75" customHeight="1">
      <c r="A472" s="885"/>
      <c r="B472" s="460"/>
      <c r="C472" s="450" t="s">
        <v>208</v>
      </c>
      <c r="D472" s="479" t="s">
        <v>719</v>
      </c>
      <c r="E472" s="479"/>
      <c r="F472" s="479"/>
      <c r="G472" s="484" t="s">
        <v>512</v>
      </c>
      <c r="H472" s="483" t="s">
        <v>720</v>
      </c>
      <c r="I472" s="484" t="s">
        <v>31</v>
      </c>
      <c r="J472" s="484" t="s">
        <v>32</v>
      </c>
      <c r="K472" s="151" t="s">
        <v>42</v>
      </c>
      <c r="L472" s="7">
        <v>180</v>
      </c>
      <c r="M472" s="7">
        <v>0</v>
      </c>
      <c r="N472" s="7">
        <v>0</v>
      </c>
      <c r="O472" s="449" t="s">
        <v>995</v>
      </c>
      <c r="P472" s="449" t="s">
        <v>721</v>
      </c>
      <c r="Q472" s="449" t="s">
        <v>716</v>
      </c>
      <c r="R472" s="449" t="s">
        <v>33</v>
      </c>
      <c r="S472" s="471"/>
      <c r="T472" s="450" t="s">
        <v>67</v>
      </c>
      <c r="V472" s="21"/>
    </row>
    <row r="473" spans="1:22" s="4" customFormat="1" ht="21.75" customHeight="1">
      <c r="A473" s="885"/>
      <c r="B473" s="460"/>
      <c r="C473" s="450"/>
      <c r="D473" s="479"/>
      <c r="E473" s="479"/>
      <c r="F473" s="479"/>
      <c r="G473" s="484"/>
      <c r="H473" s="484"/>
      <c r="I473" s="484"/>
      <c r="J473" s="484"/>
      <c r="K473" s="151" t="s">
        <v>43</v>
      </c>
      <c r="L473" s="7">
        <v>94</v>
      </c>
      <c r="M473" s="7">
        <v>0</v>
      </c>
      <c r="N473" s="7">
        <v>0</v>
      </c>
      <c r="O473" s="449"/>
      <c r="P473" s="449"/>
      <c r="Q473" s="449"/>
      <c r="R473" s="449"/>
      <c r="S473" s="471"/>
      <c r="T473" s="450"/>
      <c r="V473" s="21"/>
    </row>
    <row r="474" spans="1:22" s="4" customFormat="1" ht="21.75" customHeight="1">
      <c r="A474" s="885"/>
      <c r="B474" s="460"/>
      <c r="C474" s="450"/>
      <c r="D474" s="479"/>
      <c r="E474" s="479"/>
      <c r="F474" s="479"/>
      <c r="G474" s="484"/>
      <c r="H474" s="484"/>
      <c r="I474" s="484"/>
      <c r="J474" s="484"/>
      <c r="K474" s="151" t="s">
        <v>136</v>
      </c>
      <c r="L474" s="7">
        <v>274</v>
      </c>
      <c r="M474" s="7">
        <v>0</v>
      </c>
      <c r="N474" s="7">
        <v>0</v>
      </c>
      <c r="O474" s="449"/>
      <c r="P474" s="449"/>
      <c r="Q474" s="449"/>
      <c r="R474" s="449"/>
      <c r="S474" s="471"/>
      <c r="T474" s="450"/>
      <c r="V474" s="21"/>
    </row>
    <row r="475" spans="1:22" s="4" customFormat="1" ht="21.75" customHeight="1">
      <c r="A475" s="885"/>
      <c r="B475" s="460"/>
      <c r="C475" s="450"/>
      <c r="D475" s="479"/>
      <c r="E475" s="479"/>
      <c r="F475" s="479"/>
      <c r="G475" s="427" t="s">
        <v>21</v>
      </c>
      <c r="H475" s="427"/>
      <c r="I475" s="427"/>
      <c r="J475" s="427"/>
      <c r="K475" s="427"/>
      <c r="L475" s="8">
        <v>548</v>
      </c>
      <c r="M475" s="8">
        <v>0</v>
      </c>
      <c r="N475" s="8">
        <v>0</v>
      </c>
      <c r="O475" s="449"/>
      <c r="P475" s="449"/>
      <c r="Q475" s="449"/>
      <c r="R475" s="449"/>
      <c r="S475" s="471"/>
      <c r="T475" s="450"/>
      <c r="V475" s="21"/>
    </row>
    <row r="476" spans="1:22" s="4" customFormat="1" ht="21.75" customHeight="1">
      <c r="A476" s="885"/>
      <c r="B476" s="460"/>
      <c r="C476" s="432" t="s">
        <v>1190</v>
      </c>
      <c r="D476" s="666" t="s">
        <v>1476</v>
      </c>
      <c r="E476" s="865"/>
      <c r="F476" s="866"/>
      <c r="G476" s="461" t="s">
        <v>1191</v>
      </c>
      <c r="H476" s="498" t="s">
        <v>1192</v>
      </c>
      <c r="I476" s="498" t="s">
        <v>1193</v>
      </c>
      <c r="J476" s="498" t="s">
        <v>1194</v>
      </c>
      <c r="K476" s="220" t="s">
        <v>1195</v>
      </c>
      <c r="L476" s="7">
        <v>19</v>
      </c>
      <c r="M476" s="7"/>
      <c r="N476" s="7"/>
      <c r="O476" s="487" t="s">
        <v>1196</v>
      </c>
      <c r="P476" s="487" t="s">
        <v>1197</v>
      </c>
      <c r="Q476" s="487" t="s">
        <v>1198</v>
      </c>
      <c r="R476" s="487" t="s">
        <v>1199</v>
      </c>
      <c r="S476" s="569"/>
      <c r="T476" s="432" t="s">
        <v>1193</v>
      </c>
      <c r="V476" s="21"/>
    </row>
    <row r="477" spans="1:22" s="4" customFormat="1" ht="21.75" customHeight="1">
      <c r="A477" s="885"/>
      <c r="B477" s="460"/>
      <c r="C477" s="433"/>
      <c r="D477" s="667"/>
      <c r="E477" s="867"/>
      <c r="F477" s="868"/>
      <c r="G477" s="462"/>
      <c r="H477" s="462"/>
      <c r="I477" s="462"/>
      <c r="J477" s="462"/>
      <c r="K477" s="220" t="s">
        <v>1200</v>
      </c>
      <c r="L477" s="7">
        <v>1</v>
      </c>
      <c r="M477" s="7"/>
      <c r="N477" s="7"/>
      <c r="O477" s="488"/>
      <c r="P477" s="488"/>
      <c r="Q477" s="488"/>
      <c r="R477" s="488"/>
      <c r="S477" s="570"/>
      <c r="T477" s="433"/>
      <c r="V477" s="21"/>
    </row>
    <row r="478" spans="1:22" s="4" customFormat="1" ht="21.75" customHeight="1">
      <c r="A478" s="885"/>
      <c r="B478" s="460"/>
      <c r="C478" s="433"/>
      <c r="D478" s="667"/>
      <c r="E478" s="867"/>
      <c r="F478" s="868"/>
      <c r="G478" s="462"/>
      <c r="H478" s="462"/>
      <c r="I478" s="462"/>
      <c r="J478" s="462"/>
      <c r="K478" s="220" t="s">
        <v>1201</v>
      </c>
      <c r="L478" s="7">
        <v>20</v>
      </c>
      <c r="M478" s="7"/>
      <c r="N478" s="7"/>
      <c r="O478" s="488"/>
      <c r="P478" s="488"/>
      <c r="Q478" s="488"/>
      <c r="R478" s="488"/>
      <c r="S478" s="570"/>
      <c r="T478" s="433"/>
      <c r="V478" s="21"/>
    </row>
    <row r="479" spans="1:22" s="4" customFormat="1" ht="21.75" customHeight="1">
      <c r="A479" s="885"/>
      <c r="B479" s="460"/>
      <c r="C479" s="433"/>
      <c r="D479" s="667"/>
      <c r="E479" s="867"/>
      <c r="F479" s="868"/>
      <c r="G479" s="462"/>
      <c r="H479" s="462"/>
      <c r="I479" s="462"/>
      <c r="J479" s="462"/>
      <c r="K479" s="220" t="s">
        <v>1202</v>
      </c>
      <c r="L479" s="7">
        <v>20</v>
      </c>
      <c r="M479" s="7"/>
      <c r="N479" s="7"/>
      <c r="O479" s="488"/>
      <c r="P479" s="488"/>
      <c r="Q479" s="488"/>
      <c r="R479" s="488"/>
      <c r="S479" s="570"/>
      <c r="T479" s="433"/>
      <c r="V479" s="21"/>
    </row>
    <row r="480" spans="1:22" s="4" customFormat="1" ht="21.75" customHeight="1">
      <c r="A480" s="885"/>
      <c r="B480" s="460"/>
      <c r="C480" s="501"/>
      <c r="D480" s="869"/>
      <c r="E480" s="870"/>
      <c r="F480" s="868"/>
      <c r="G480" s="463"/>
      <c r="H480" s="463"/>
      <c r="I480" s="463"/>
      <c r="J480" s="463"/>
      <c r="K480" s="220" t="s">
        <v>1203</v>
      </c>
      <c r="L480" s="7">
        <v>20</v>
      </c>
      <c r="M480" s="7"/>
      <c r="N480" s="7"/>
      <c r="O480" s="489"/>
      <c r="P480" s="489"/>
      <c r="Q480" s="489"/>
      <c r="R480" s="489"/>
      <c r="S480" s="571"/>
      <c r="T480" s="501"/>
      <c r="V480" s="21"/>
    </row>
    <row r="481" spans="1:24" s="4" customFormat="1" ht="21.75" customHeight="1">
      <c r="A481" s="885"/>
      <c r="B481" s="460"/>
      <c r="C481" s="501"/>
      <c r="D481" s="869"/>
      <c r="E481" s="870"/>
      <c r="F481" s="868"/>
      <c r="G481" s="464"/>
      <c r="H481" s="464"/>
      <c r="I481" s="464"/>
      <c r="J481" s="464"/>
      <c r="K481" s="220" t="s">
        <v>1204</v>
      </c>
      <c r="L481" s="7">
        <v>20</v>
      </c>
      <c r="M481" s="7"/>
      <c r="N481" s="7"/>
      <c r="O481" s="489"/>
      <c r="P481" s="489"/>
      <c r="Q481" s="489"/>
      <c r="R481" s="489"/>
      <c r="S481" s="571"/>
      <c r="T481" s="501"/>
      <c r="V481" s="21"/>
    </row>
    <row r="482" spans="1:24" s="4" customFormat="1" ht="21.75" customHeight="1">
      <c r="A482" s="885"/>
      <c r="B482" s="460"/>
      <c r="C482" s="502"/>
      <c r="D482" s="871"/>
      <c r="E482" s="872"/>
      <c r="F482" s="873"/>
      <c r="G482" s="427" t="s">
        <v>1205</v>
      </c>
      <c r="H482" s="427"/>
      <c r="I482" s="427"/>
      <c r="J482" s="427"/>
      <c r="K482" s="427"/>
      <c r="L482" s="8">
        <f>SUM(L476:L481)</f>
        <v>100</v>
      </c>
      <c r="M482" s="8">
        <f t="shared" ref="M482:N482" si="1">SUM(M476:M481)</f>
        <v>0</v>
      </c>
      <c r="N482" s="8">
        <f t="shared" si="1"/>
        <v>0</v>
      </c>
      <c r="O482" s="490"/>
      <c r="P482" s="490"/>
      <c r="Q482" s="490"/>
      <c r="R482" s="490"/>
      <c r="S482" s="572"/>
      <c r="T482" s="502"/>
      <c r="V482" s="21"/>
    </row>
    <row r="483" spans="1:24" s="4" customFormat="1" ht="21.75" customHeight="1">
      <c r="A483" s="885"/>
      <c r="B483" s="460"/>
      <c r="C483" s="450" t="s">
        <v>242</v>
      </c>
      <c r="D483" s="479" t="s">
        <v>508</v>
      </c>
      <c r="E483" s="480"/>
      <c r="F483" s="480"/>
      <c r="G483" s="415" t="s">
        <v>243</v>
      </c>
      <c r="H483" s="415" t="s">
        <v>244</v>
      </c>
      <c r="I483" s="416" t="s">
        <v>245</v>
      </c>
      <c r="J483" s="416" t="s">
        <v>246</v>
      </c>
      <c r="K483" s="34" t="s">
        <v>247</v>
      </c>
      <c r="L483" s="24">
        <v>229</v>
      </c>
      <c r="M483" s="222">
        <v>3</v>
      </c>
      <c r="N483" s="222">
        <v>0</v>
      </c>
      <c r="O483" s="449" t="s">
        <v>996</v>
      </c>
      <c r="P483" s="449" t="s">
        <v>997</v>
      </c>
      <c r="Q483" s="449" t="s">
        <v>248</v>
      </c>
      <c r="R483" s="449" t="s">
        <v>1465</v>
      </c>
      <c r="S483" s="471"/>
      <c r="T483" s="450" t="s">
        <v>67</v>
      </c>
      <c r="V483" s="21"/>
    </row>
    <row r="484" spans="1:24" s="4" customFormat="1" ht="21.75" customHeight="1">
      <c r="A484" s="885"/>
      <c r="B484" s="460"/>
      <c r="C484" s="481"/>
      <c r="D484" s="480"/>
      <c r="E484" s="480"/>
      <c r="F484" s="480"/>
      <c r="G484" s="480"/>
      <c r="H484" s="480"/>
      <c r="I484" s="481"/>
      <c r="J484" s="481"/>
      <c r="K484" s="34" t="s">
        <v>249</v>
      </c>
      <c r="L484" s="24">
        <v>364</v>
      </c>
      <c r="M484" s="277">
        <v>1</v>
      </c>
      <c r="N484" s="277">
        <v>0</v>
      </c>
      <c r="O484" s="480"/>
      <c r="P484" s="480"/>
      <c r="Q484" s="480"/>
      <c r="R484" s="480"/>
      <c r="S484" s="471"/>
      <c r="T484" s="450"/>
      <c r="V484" s="21"/>
    </row>
    <row r="485" spans="1:24" s="4" customFormat="1" ht="21.75" customHeight="1">
      <c r="A485" s="885"/>
      <c r="B485" s="460"/>
      <c r="C485" s="481"/>
      <c r="D485" s="480"/>
      <c r="E485" s="480"/>
      <c r="F485" s="480"/>
      <c r="G485" s="480"/>
      <c r="H485" s="480"/>
      <c r="I485" s="481"/>
      <c r="J485" s="481"/>
      <c r="K485" s="34" t="s">
        <v>250</v>
      </c>
      <c r="L485" s="24">
        <v>138</v>
      </c>
      <c r="M485" s="222">
        <v>2</v>
      </c>
      <c r="N485" s="222">
        <v>0</v>
      </c>
      <c r="O485" s="480"/>
      <c r="P485" s="480"/>
      <c r="Q485" s="480"/>
      <c r="R485" s="480"/>
      <c r="S485" s="471"/>
      <c r="T485" s="450"/>
      <c r="V485" s="21"/>
    </row>
    <row r="486" spans="1:24" s="4" customFormat="1" ht="21.75" customHeight="1">
      <c r="A486" s="885"/>
      <c r="B486" s="460"/>
      <c r="C486" s="481"/>
      <c r="D486" s="480"/>
      <c r="E486" s="480"/>
      <c r="F486" s="480"/>
      <c r="G486" s="480"/>
      <c r="H486" s="480"/>
      <c r="I486" s="481"/>
      <c r="J486" s="481"/>
      <c r="K486" s="34">
        <v>95.911500000000004</v>
      </c>
      <c r="L486" s="24">
        <v>88</v>
      </c>
      <c r="M486" s="222">
        <v>1</v>
      </c>
      <c r="N486" s="222">
        <v>0</v>
      </c>
      <c r="O486" s="480"/>
      <c r="P486" s="480"/>
      <c r="Q486" s="480"/>
      <c r="R486" s="480"/>
      <c r="S486" s="471"/>
      <c r="T486" s="450"/>
      <c r="V486" s="21"/>
    </row>
    <row r="487" spans="1:24" s="4" customFormat="1" ht="21.75" customHeight="1">
      <c r="A487" s="885"/>
      <c r="B487" s="460"/>
      <c r="C487" s="481"/>
      <c r="D487" s="480"/>
      <c r="E487" s="480"/>
      <c r="F487" s="480"/>
      <c r="G487" s="427" t="s">
        <v>241</v>
      </c>
      <c r="H487" s="427"/>
      <c r="I487" s="427"/>
      <c r="J487" s="427"/>
      <c r="K487" s="427"/>
      <c r="L487" s="8">
        <f>SUM(L483:L486)</f>
        <v>819</v>
      </c>
      <c r="M487" s="8">
        <f>SUM(M483:M486)</f>
        <v>7</v>
      </c>
      <c r="N487" s="8">
        <f>SUM(N483:N486)</f>
        <v>0</v>
      </c>
      <c r="O487" s="480"/>
      <c r="P487" s="480"/>
      <c r="Q487" s="480"/>
      <c r="R487" s="480"/>
      <c r="S487" s="471"/>
      <c r="T487" s="450"/>
      <c r="V487" s="21"/>
    </row>
    <row r="488" spans="1:24" s="4" customFormat="1" ht="21.75" customHeight="1">
      <c r="A488" s="885"/>
      <c r="B488" s="784" t="s">
        <v>251</v>
      </c>
      <c r="C488" s="784"/>
      <c r="D488" s="784"/>
      <c r="E488" s="784"/>
      <c r="F488" s="784"/>
      <c r="G488" s="784"/>
      <c r="H488" s="784"/>
      <c r="I488" s="784"/>
      <c r="J488" s="784"/>
      <c r="K488" s="784"/>
      <c r="L488" s="16">
        <f>SUM(L487,L471,L465,L458,L452,L448,L443,L433,L475,L482,L438)</f>
        <v>7194</v>
      </c>
      <c r="M488" s="16">
        <f>SUM(M487,M482,M471,M465,M458,M452,M448,M443,M433)</f>
        <v>12</v>
      </c>
      <c r="N488" s="16">
        <f>SUM(N487,N482,N471,N465,N458,N452,N448,N443,N433)</f>
        <v>5</v>
      </c>
      <c r="O488" s="1"/>
      <c r="P488" s="1"/>
      <c r="Q488" s="25"/>
      <c r="R488" s="25"/>
      <c r="S488" s="25"/>
      <c r="T488" s="25"/>
      <c r="U488" s="21"/>
      <c r="V488" s="21"/>
    </row>
    <row r="489" spans="1:24" s="4" customFormat="1" ht="21.75" customHeight="1">
      <c r="A489" s="885"/>
      <c r="B489" s="445" t="s">
        <v>252</v>
      </c>
      <c r="C489" s="782" t="s">
        <v>253</v>
      </c>
      <c r="D489" s="778" t="s">
        <v>607</v>
      </c>
      <c r="E489" s="778"/>
      <c r="F489" s="778"/>
      <c r="G489" s="415" t="s">
        <v>1433</v>
      </c>
      <c r="H489" s="415" t="s">
        <v>1434</v>
      </c>
      <c r="I489" s="416" t="s">
        <v>245</v>
      </c>
      <c r="J489" s="416" t="s">
        <v>246</v>
      </c>
      <c r="K489" s="32">
        <v>59.6</v>
      </c>
      <c r="L489" s="167">
        <v>68</v>
      </c>
      <c r="M489" s="222">
        <v>0</v>
      </c>
      <c r="N489" s="222">
        <v>0</v>
      </c>
      <c r="O489" s="448" t="s">
        <v>691</v>
      </c>
      <c r="P489" s="448" t="s">
        <v>692</v>
      </c>
      <c r="Q489" s="448" t="s">
        <v>693</v>
      </c>
      <c r="R489" s="451" t="s">
        <v>694</v>
      </c>
      <c r="S489" s="471"/>
      <c r="T489" s="450" t="s">
        <v>67</v>
      </c>
      <c r="U489" s="21"/>
      <c r="V489" s="21"/>
      <c r="W489" s="21"/>
    </row>
    <row r="490" spans="1:24" ht="21.75" customHeight="1">
      <c r="A490" s="885"/>
      <c r="B490" s="446"/>
      <c r="C490" s="782"/>
      <c r="D490" s="778"/>
      <c r="E490" s="778"/>
      <c r="F490" s="778"/>
      <c r="G490" s="415"/>
      <c r="H490" s="415"/>
      <c r="I490" s="416"/>
      <c r="J490" s="416"/>
      <c r="K490" s="32">
        <v>59.53</v>
      </c>
      <c r="L490" s="167">
        <v>39</v>
      </c>
      <c r="M490" s="222">
        <v>0</v>
      </c>
      <c r="N490" s="222">
        <v>0</v>
      </c>
      <c r="O490" s="448"/>
      <c r="P490" s="448"/>
      <c r="Q490" s="448"/>
      <c r="R490" s="451"/>
      <c r="S490" s="471"/>
      <c r="T490" s="450"/>
      <c r="U490" s="187"/>
      <c r="V490" s="187"/>
      <c r="W490" s="187"/>
    </row>
    <row r="491" spans="1:24" ht="21.75" customHeight="1">
      <c r="A491" s="885"/>
      <c r="B491" s="446"/>
      <c r="C491" s="782"/>
      <c r="D491" s="778"/>
      <c r="E491" s="778"/>
      <c r="F491" s="778"/>
      <c r="G491" s="415"/>
      <c r="H491" s="415"/>
      <c r="I491" s="416"/>
      <c r="J491" s="416"/>
      <c r="K491" s="32">
        <v>76.227000000000004</v>
      </c>
      <c r="L491" s="167">
        <v>38</v>
      </c>
      <c r="M491" s="222">
        <v>1</v>
      </c>
      <c r="N491" s="222">
        <v>1</v>
      </c>
      <c r="O491" s="448"/>
      <c r="P491" s="448"/>
      <c r="Q491" s="448"/>
      <c r="R491" s="451"/>
      <c r="S491" s="471"/>
      <c r="T491" s="450"/>
      <c r="U491" s="187"/>
      <c r="V491" s="21"/>
    </row>
    <row r="492" spans="1:24" s="4" customFormat="1" ht="21.75" customHeight="1">
      <c r="A492" s="885"/>
      <c r="B492" s="446"/>
      <c r="C492" s="782"/>
      <c r="D492" s="778"/>
      <c r="E492" s="778"/>
      <c r="F492" s="778"/>
      <c r="G492" s="427" t="s">
        <v>241</v>
      </c>
      <c r="H492" s="427"/>
      <c r="I492" s="427"/>
      <c r="J492" s="427"/>
      <c r="K492" s="427"/>
      <c r="L492" s="5">
        <f>SUM(L489:L491)</f>
        <v>145</v>
      </c>
      <c r="M492" s="5">
        <f>SUM(M489:M491)</f>
        <v>1</v>
      </c>
      <c r="N492" s="5">
        <f>SUM(N489:N491)</f>
        <v>1</v>
      </c>
      <c r="O492" s="448"/>
      <c r="P492" s="448"/>
      <c r="Q492" s="448"/>
      <c r="R492" s="451"/>
      <c r="S492" s="471"/>
      <c r="T492" s="450"/>
      <c r="V492" s="21"/>
      <c r="W492" s="21"/>
      <c r="X492" s="21"/>
    </row>
    <row r="493" spans="1:24" s="4" customFormat="1" ht="21.75" customHeight="1">
      <c r="A493" s="885"/>
      <c r="B493" s="446"/>
      <c r="C493" s="782" t="s">
        <v>254</v>
      </c>
      <c r="D493" s="778" t="s">
        <v>701</v>
      </c>
      <c r="E493" s="778"/>
      <c r="F493" s="778"/>
      <c r="G493" s="483" t="s">
        <v>1436</v>
      </c>
      <c r="H493" s="483" t="s">
        <v>1435</v>
      </c>
      <c r="I493" s="484" t="s">
        <v>245</v>
      </c>
      <c r="J493" s="484" t="s">
        <v>246</v>
      </c>
      <c r="K493" s="151">
        <v>59.945799999999998</v>
      </c>
      <c r="L493" s="167">
        <v>168</v>
      </c>
      <c r="M493" s="57">
        <v>0</v>
      </c>
      <c r="N493" s="57">
        <v>0</v>
      </c>
      <c r="O493" s="448" t="s">
        <v>424</v>
      </c>
      <c r="P493" s="448" t="s">
        <v>425</v>
      </c>
      <c r="Q493" s="448" t="s">
        <v>426</v>
      </c>
      <c r="R493" s="451" t="s">
        <v>694</v>
      </c>
      <c r="S493" s="444" t="s">
        <v>916</v>
      </c>
      <c r="T493" s="432" t="s">
        <v>896</v>
      </c>
      <c r="V493" s="21"/>
    </row>
    <row r="494" spans="1:24" s="4" customFormat="1" ht="21.75" customHeight="1">
      <c r="A494" s="885"/>
      <c r="B494" s="446"/>
      <c r="C494" s="782"/>
      <c r="D494" s="778"/>
      <c r="E494" s="778"/>
      <c r="F494" s="778"/>
      <c r="G494" s="484"/>
      <c r="H494" s="484"/>
      <c r="I494" s="484"/>
      <c r="J494" s="484"/>
      <c r="K494" s="151">
        <v>59.994900000000001</v>
      </c>
      <c r="L494" s="167">
        <v>82</v>
      </c>
      <c r="M494" s="57">
        <v>0</v>
      </c>
      <c r="N494" s="57">
        <v>0</v>
      </c>
      <c r="O494" s="448"/>
      <c r="P494" s="448"/>
      <c r="Q494" s="448"/>
      <c r="R494" s="451"/>
      <c r="S494" s="433"/>
      <c r="T494" s="433"/>
      <c r="V494" s="21"/>
    </row>
    <row r="495" spans="1:24" s="4" customFormat="1" ht="21.75" customHeight="1">
      <c r="A495" s="885"/>
      <c r="B495" s="446"/>
      <c r="C495" s="782"/>
      <c r="D495" s="778"/>
      <c r="E495" s="778"/>
      <c r="F495" s="778"/>
      <c r="G495" s="484"/>
      <c r="H495" s="484"/>
      <c r="I495" s="484"/>
      <c r="J495" s="484"/>
      <c r="K495" s="151">
        <v>59.9833</v>
      </c>
      <c r="L495" s="167">
        <v>85</v>
      </c>
      <c r="M495" s="57">
        <v>0</v>
      </c>
      <c r="N495" s="57">
        <v>0</v>
      </c>
      <c r="O495" s="448"/>
      <c r="P495" s="448"/>
      <c r="Q495" s="448"/>
      <c r="R495" s="451"/>
      <c r="S495" s="433"/>
      <c r="T495" s="433"/>
      <c r="V495" s="21"/>
    </row>
    <row r="496" spans="1:24" s="4" customFormat="1" ht="21.75" customHeight="1">
      <c r="A496" s="885"/>
      <c r="B496" s="446"/>
      <c r="C496" s="782"/>
      <c r="D496" s="778"/>
      <c r="E496" s="778"/>
      <c r="F496" s="778"/>
      <c r="G496" s="484"/>
      <c r="H496" s="484"/>
      <c r="I496" s="484"/>
      <c r="J496" s="484"/>
      <c r="K496" s="151">
        <v>74.950599999999994</v>
      </c>
      <c r="L496" s="167">
        <v>50</v>
      </c>
      <c r="M496" s="57">
        <v>0</v>
      </c>
      <c r="N496" s="57">
        <v>0</v>
      </c>
      <c r="O496" s="448"/>
      <c r="P496" s="448"/>
      <c r="Q496" s="448"/>
      <c r="R496" s="451"/>
      <c r="S496" s="433"/>
      <c r="T496" s="433"/>
      <c r="V496" s="21"/>
    </row>
    <row r="497" spans="1:22" s="4" customFormat="1" ht="21.75" customHeight="1">
      <c r="A497" s="885"/>
      <c r="B497" s="446"/>
      <c r="C497" s="782"/>
      <c r="D497" s="778"/>
      <c r="E497" s="778"/>
      <c r="F497" s="778"/>
      <c r="G497" s="484"/>
      <c r="H497" s="484"/>
      <c r="I497" s="484"/>
      <c r="J497" s="484"/>
      <c r="K497" s="151">
        <v>74.978499999999997</v>
      </c>
      <c r="L497" s="167">
        <v>25</v>
      </c>
      <c r="M497" s="57">
        <v>0</v>
      </c>
      <c r="N497" s="57">
        <v>0</v>
      </c>
      <c r="O497" s="448"/>
      <c r="P497" s="448"/>
      <c r="Q497" s="448"/>
      <c r="R497" s="451"/>
      <c r="S497" s="433"/>
      <c r="T497" s="433"/>
      <c r="V497" s="21"/>
    </row>
    <row r="498" spans="1:22" s="4" customFormat="1" ht="21.75" customHeight="1">
      <c r="A498" s="885"/>
      <c r="B498" s="446"/>
      <c r="C498" s="782"/>
      <c r="D498" s="778"/>
      <c r="E498" s="778"/>
      <c r="F498" s="778"/>
      <c r="G498" s="484"/>
      <c r="H498" s="484"/>
      <c r="I498" s="484"/>
      <c r="J498" s="484"/>
      <c r="K498" s="151">
        <v>84.955200000000005</v>
      </c>
      <c r="L498" s="167">
        <v>309</v>
      </c>
      <c r="M498" s="57">
        <v>0</v>
      </c>
      <c r="N498" s="57">
        <v>0</v>
      </c>
      <c r="O498" s="448"/>
      <c r="P498" s="448"/>
      <c r="Q498" s="448"/>
      <c r="R498" s="451"/>
      <c r="S498" s="433"/>
      <c r="T498" s="433"/>
      <c r="V498" s="21"/>
    </row>
    <row r="499" spans="1:22" s="4" customFormat="1" ht="21.75" customHeight="1">
      <c r="A499" s="885"/>
      <c r="B499" s="446"/>
      <c r="C499" s="782"/>
      <c r="D499" s="778"/>
      <c r="E499" s="778"/>
      <c r="F499" s="778"/>
      <c r="G499" s="484"/>
      <c r="H499" s="484"/>
      <c r="I499" s="484"/>
      <c r="J499" s="484"/>
      <c r="K499" s="151">
        <v>84.603099999999998</v>
      </c>
      <c r="L499" s="167">
        <v>225</v>
      </c>
      <c r="M499" s="57">
        <v>0</v>
      </c>
      <c r="N499" s="57">
        <v>0</v>
      </c>
      <c r="O499" s="448"/>
      <c r="P499" s="448"/>
      <c r="Q499" s="448"/>
      <c r="R499" s="451"/>
      <c r="S499" s="433"/>
      <c r="T499" s="433"/>
      <c r="V499" s="21"/>
    </row>
    <row r="500" spans="1:22" s="4" customFormat="1" ht="21.75" customHeight="1">
      <c r="A500" s="885"/>
      <c r="B500" s="446"/>
      <c r="C500" s="782"/>
      <c r="D500" s="778"/>
      <c r="E500" s="778"/>
      <c r="F500" s="778"/>
      <c r="G500" s="484"/>
      <c r="H500" s="484"/>
      <c r="I500" s="484"/>
      <c r="J500" s="484"/>
      <c r="K500" s="151">
        <v>84.994699999999995</v>
      </c>
      <c r="L500" s="167">
        <v>2</v>
      </c>
      <c r="M500" s="57">
        <v>0</v>
      </c>
      <c r="N500" s="57">
        <v>0</v>
      </c>
      <c r="O500" s="448"/>
      <c r="P500" s="448"/>
      <c r="Q500" s="448"/>
      <c r="R500" s="451"/>
      <c r="S500" s="433"/>
      <c r="T500" s="433"/>
      <c r="V500" s="21"/>
    </row>
    <row r="501" spans="1:22" s="4" customFormat="1" ht="21.75" customHeight="1">
      <c r="A501" s="885"/>
      <c r="B501" s="446"/>
      <c r="C501" s="782"/>
      <c r="D501" s="778"/>
      <c r="E501" s="778"/>
      <c r="F501" s="778"/>
      <c r="G501" s="427" t="s">
        <v>241</v>
      </c>
      <c r="H501" s="427"/>
      <c r="I501" s="427"/>
      <c r="J501" s="427"/>
      <c r="K501" s="427"/>
      <c r="L501" s="5">
        <f>SUM(L493:L500)</f>
        <v>946</v>
      </c>
      <c r="M501" s="5">
        <f>SUM(M493:M500)</f>
        <v>0</v>
      </c>
      <c r="N501" s="5">
        <f>SUM(N493:N500)</f>
        <v>0</v>
      </c>
      <c r="O501" s="448"/>
      <c r="P501" s="448"/>
      <c r="Q501" s="448"/>
      <c r="R501" s="451"/>
      <c r="S501" s="434"/>
      <c r="T501" s="434"/>
      <c r="V501" s="21"/>
    </row>
    <row r="502" spans="1:22" s="4" customFormat="1" ht="21.75" customHeight="1">
      <c r="A502" s="885"/>
      <c r="B502" s="446"/>
      <c r="C502" s="782" t="s">
        <v>255</v>
      </c>
      <c r="D502" s="778" t="s">
        <v>610</v>
      </c>
      <c r="E502" s="778"/>
      <c r="F502" s="778"/>
      <c r="G502" s="484" t="s">
        <v>256</v>
      </c>
      <c r="H502" s="484" t="s">
        <v>257</v>
      </c>
      <c r="I502" s="484" t="s">
        <v>245</v>
      </c>
      <c r="J502" s="484" t="s">
        <v>246</v>
      </c>
      <c r="K502" s="151">
        <v>55.545499999999997</v>
      </c>
      <c r="L502" s="167">
        <v>32</v>
      </c>
      <c r="M502" s="57">
        <v>0</v>
      </c>
      <c r="N502" s="57">
        <v>0</v>
      </c>
      <c r="O502" s="448" t="s">
        <v>915</v>
      </c>
      <c r="P502" s="448" t="s">
        <v>258</v>
      </c>
      <c r="Q502" s="448" t="s">
        <v>259</v>
      </c>
      <c r="R502" s="451" t="s">
        <v>1328</v>
      </c>
      <c r="S502" s="471"/>
      <c r="T502" s="450" t="s">
        <v>67</v>
      </c>
      <c r="V502" s="21"/>
    </row>
    <row r="503" spans="1:22" s="4" customFormat="1" ht="21.75" customHeight="1">
      <c r="A503" s="885"/>
      <c r="B503" s="446"/>
      <c r="C503" s="782"/>
      <c r="D503" s="778"/>
      <c r="E503" s="778"/>
      <c r="F503" s="778"/>
      <c r="G503" s="484"/>
      <c r="H503" s="484"/>
      <c r="I503" s="484"/>
      <c r="J503" s="484"/>
      <c r="K503" s="151">
        <v>68.732500000000002</v>
      </c>
      <c r="L503" s="167">
        <v>51</v>
      </c>
      <c r="M503" s="57">
        <v>0</v>
      </c>
      <c r="N503" s="57">
        <v>0</v>
      </c>
      <c r="O503" s="448"/>
      <c r="P503" s="448"/>
      <c r="Q503" s="448"/>
      <c r="R503" s="451"/>
      <c r="S503" s="471"/>
      <c r="T503" s="450"/>
      <c r="V503" s="21"/>
    </row>
    <row r="504" spans="1:22" s="4" customFormat="1" ht="21.75" customHeight="1">
      <c r="A504" s="885"/>
      <c r="B504" s="446"/>
      <c r="C504" s="782"/>
      <c r="D504" s="778"/>
      <c r="E504" s="778"/>
      <c r="F504" s="778"/>
      <c r="G504" s="484"/>
      <c r="H504" s="484"/>
      <c r="I504" s="484"/>
      <c r="J504" s="484"/>
      <c r="K504" s="151" t="s">
        <v>260</v>
      </c>
      <c r="L504" s="167">
        <v>56</v>
      </c>
      <c r="M504" s="57">
        <v>3</v>
      </c>
      <c r="N504" s="57">
        <v>0</v>
      </c>
      <c r="O504" s="448"/>
      <c r="P504" s="448"/>
      <c r="Q504" s="448"/>
      <c r="R504" s="451"/>
      <c r="S504" s="471"/>
      <c r="T504" s="450"/>
      <c r="V504" s="21"/>
    </row>
    <row r="505" spans="1:22" s="4" customFormat="1" ht="21.75" customHeight="1">
      <c r="A505" s="885"/>
      <c r="B505" s="446"/>
      <c r="C505" s="782"/>
      <c r="D505" s="778"/>
      <c r="E505" s="778"/>
      <c r="F505" s="778"/>
      <c r="G505" s="484"/>
      <c r="H505" s="484"/>
      <c r="I505" s="484"/>
      <c r="J505" s="484"/>
      <c r="K505" s="151" t="s">
        <v>261</v>
      </c>
      <c r="L505" s="167">
        <v>28</v>
      </c>
      <c r="M505" s="57">
        <v>0</v>
      </c>
      <c r="N505" s="57">
        <v>0</v>
      </c>
      <c r="O505" s="448"/>
      <c r="P505" s="448"/>
      <c r="Q505" s="448"/>
      <c r="R505" s="451"/>
      <c r="S505" s="471"/>
      <c r="T505" s="450"/>
      <c r="V505" s="21"/>
    </row>
    <row r="506" spans="1:22" s="4" customFormat="1" ht="21.75" customHeight="1">
      <c r="A506" s="885"/>
      <c r="B506" s="446"/>
      <c r="C506" s="782"/>
      <c r="D506" s="778"/>
      <c r="E506" s="778"/>
      <c r="F506" s="778"/>
      <c r="G506" s="484"/>
      <c r="H506" s="484"/>
      <c r="I506" s="484"/>
      <c r="J506" s="484"/>
      <c r="K506" s="151">
        <v>84.989400000000003</v>
      </c>
      <c r="L506" s="167">
        <v>54</v>
      </c>
      <c r="M506" s="57">
        <v>0</v>
      </c>
      <c r="N506" s="57">
        <v>0</v>
      </c>
      <c r="O506" s="448"/>
      <c r="P506" s="448"/>
      <c r="Q506" s="448"/>
      <c r="R506" s="451"/>
      <c r="S506" s="471"/>
      <c r="T506" s="450"/>
      <c r="V506" s="21"/>
    </row>
    <row r="507" spans="1:22" s="4" customFormat="1" ht="21.75" customHeight="1">
      <c r="A507" s="885"/>
      <c r="B507" s="446"/>
      <c r="C507" s="782"/>
      <c r="D507" s="778"/>
      <c r="E507" s="778"/>
      <c r="F507" s="778"/>
      <c r="G507" s="427" t="s">
        <v>241</v>
      </c>
      <c r="H507" s="427"/>
      <c r="I507" s="427"/>
      <c r="J507" s="427"/>
      <c r="K507" s="427"/>
      <c r="L507" s="5">
        <f>SUM(L502:L506)</f>
        <v>221</v>
      </c>
      <c r="M507" s="5">
        <f>SUM(M502:M506)</f>
        <v>3</v>
      </c>
      <c r="N507" s="5">
        <f>SUM(N502:N506)</f>
        <v>0</v>
      </c>
      <c r="O507" s="448"/>
      <c r="P507" s="448"/>
      <c r="Q507" s="448"/>
      <c r="R507" s="451"/>
      <c r="S507" s="471"/>
      <c r="T507" s="450"/>
      <c r="V507" s="21"/>
    </row>
    <row r="508" spans="1:22" s="4" customFormat="1" ht="21.75" customHeight="1">
      <c r="A508" s="885"/>
      <c r="B508" s="446"/>
      <c r="C508" s="415" t="s">
        <v>255</v>
      </c>
      <c r="D508" s="479" t="s">
        <v>608</v>
      </c>
      <c r="E508" s="479"/>
      <c r="F508" s="479"/>
      <c r="G508" s="415" t="s">
        <v>1437</v>
      </c>
      <c r="H508" s="415" t="s">
        <v>1437</v>
      </c>
      <c r="I508" s="416" t="s">
        <v>245</v>
      </c>
      <c r="J508" s="416" t="s">
        <v>246</v>
      </c>
      <c r="K508" s="35">
        <v>15.907299999999999</v>
      </c>
      <c r="L508" s="167">
        <v>57</v>
      </c>
      <c r="M508" s="167">
        <v>5</v>
      </c>
      <c r="N508" s="167">
        <v>5</v>
      </c>
      <c r="O508" s="448" t="s">
        <v>688</v>
      </c>
      <c r="P508" s="448" t="s">
        <v>689</v>
      </c>
      <c r="Q508" s="448" t="s">
        <v>690</v>
      </c>
      <c r="R508" s="448" t="s">
        <v>694</v>
      </c>
      <c r="S508" s="471"/>
      <c r="T508" s="450" t="s">
        <v>67</v>
      </c>
      <c r="V508" s="21"/>
    </row>
    <row r="509" spans="1:22" s="4" customFormat="1" ht="21.75" customHeight="1">
      <c r="A509" s="885"/>
      <c r="B509" s="446"/>
      <c r="C509" s="415"/>
      <c r="D509" s="479"/>
      <c r="E509" s="479"/>
      <c r="F509" s="479"/>
      <c r="G509" s="415"/>
      <c r="H509" s="415"/>
      <c r="I509" s="416"/>
      <c r="J509" s="416"/>
      <c r="K509" s="35">
        <v>16.456900000000001</v>
      </c>
      <c r="L509" s="167">
        <v>95</v>
      </c>
      <c r="M509" s="167">
        <v>4</v>
      </c>
      <c r="N509" s="167">
        <v>4</v>
      </c>
      <c r="O509" s="448"/>
      <c r="P509" s="448"/>
      <c r="Q509" s="448"/>
      <c r="R509" s="448"/>
      <c r="S509" s="471"/>
      <c r="T509" s="450"/>
      <c r="V509" s="21"/>
    </row>
    <row r="510" spans="1:22" s="4" customFormat="1" ht="21.75" customHeight="1">
      <c r="A510" s="885"/>
      <c r="B510" s="446"/>
      <c r="C510" s="415"/>
      <c r="D510" s="479"/>
      <c r="E510" s="479"/>
      <c r="F510" s="479"/>
      <c r="G510" s="415"/>
      <c r="H510" s="415"/>
      <c r="I510" s="416"/>
      <c r="J510" s="416"/>
      <c r="K510" s="35" t="s">
        <v>262</v>
      </c>
      <c r="L510" s="167">
        <v>152</v>
      </c>
      <c r="M510" s="167">
        <v>62</v>
      </c>
      <c r="N510" s="167">
        <v>62</v>
      </c>
      <c r="O510" s="448"/>
      <c r="P510" s="448"/>
      <c r="Q510" s="448"/>
      <c r="R510" s="448"/>
      <c r="S510" s="471"/>
      <c r="T510" s="450"/>
      <c r="V510" s="21"/>
    </row>
    <row r="511" spans="1:22" s="4" customFormat="1" ht="21.75" customHeight="1">
      <c r="A511" s="885"/>
      <c r="B511" s="446"/>
      <c r="C511" s="415"/>
      <c r="D511" s="479"/>
      <c r="E511" s="479"/>
      <c r="F511" s="479"/>
      <c r="G511" s="415"/>
      <c r="H511" s="415"/>
      <c r="I511" s="416"/>
      <c r="J511" s="416"/>
      <c r="K511" s="35" t="s">
        <v>263</v>
      </c>
      <c r="L511" s="167">
        <v>38</v>
      </c>
      <c r="M511" s="167">
        <v>27</v>
      </c>
      <c r="N511" s="167">
        <v>27</v>
      </c>
      <c r="O511" s="448"/>
      <c r="P511" s="448"/>
      <c r="Q511" s="448"/>
      <c r="R511" s="448"/>
      <c r="S511" s="471"/>
      <c r="T511" s="450"/>
      <c r="V511" s="21"/>
    </row>
    <row r="512" spans="1:22" s="4" customFormat="1" ht="21.75" customHeight="1">
      <c r="A512" s="885"/>
      <c r="B512" s="446"/>
      <c r="C512" s="415"/>
      <c r="D512" s="479"/>
      <c r="E512" s="479"/>
      <c r="F512" s="479"/>
      <c r="G512" s="415"/>
      <c r="H512" s="415"/>
      <c r="I512" s="416"/>
      <c r="J512" s="416"/>
      <c r="K512" s="35">
        <v>49.618099999999998</v>
      </c>
      <c r="L512" s="167">
        <v>76</v>
      </c>
      <c r="M512" s="167">
        <v>6</v>
      </c>
      <c r="N512" s="167">
        <v>6</v>
      </c>
      <c r="O512" s="448"/>
      <c r="P512" s="448"/>
      <c r="Q512" s="448"/>
      <c r="R512" s="448"/>
      <c r="S512" s="471"/>
      <c r="T512" s="450"/>
      <c r="V512" s="21"/>
    </row>
    <row r="513" spans="1:22" s="4" customFormat="1" ht="21.75" customHeight="1">
      <c r="A513" s="885"/>
      <c r="B513" s="446"/>
      <c r="C513" s="415"/>
      <c r="D513" s="479"/>
      <c r="E513" s="479"/>
      <c r="F513" s="479"/>
      <c r="G513" s="415"/>
      <c r="H513" s="415"/>
      <c r="I513" s="416"/>
      <c r="J513" s="416"/>
      <c r="K513" s="35">
        <v>83.906400000000005</v>
      </c>
      <c r="L513" s="167">
        <v>38</v>
      </c>
      <c r="M513" s="167">
        <v>0</v>
      </c>
      <c r="N513" s="167">
        <v>0</v>
      </c>
      <c r="O513" s="448"/>
      <c r="P513" s="448"/>
      <c r="Q513" s="448"/>
      <c r="R513" s="448"/>
      <c r="S513" s="471"/>
      <c r="T513" s="450"/>
      <c r="V513" s="21"/>
    </row>
    <row r="514" spans="1:22" s="4" customFormat="1" ht="21.75" customHeight="1">
      <c r="A514" s="885"/>
      <c r="B514" s="446"/>
      <c r="C514" s="415"/>
      <c r="D514" s="479"/>
      <c r="E514" s="479"/>
      <c r="F514" s="479"/>
      <c r="G514" s="415"/>
      <c r="H514" s="415"/>
      <c r="I514" s="416"/>
      <c r="J514" s="416"/>
      <c r="K514" s="35">
        <v>84.824700000000007</v>
      </c>
      <c r="L514" s="167">
        <v>38</v>
      </c>
      <c r="M514" s="167">
        <v>0</v>
      </c>
      <c r="N514" s="167">
        <v>0</v>
      </c>
      <c r="O514" s="448"/>
      <c r="P514" s="448"/>
      <c r="Q514" s="448"/>
      <c r="R514" s="448"/>
      <c r="S514" s="471"/>
      <c r="T514" s="450"/>
      <c r="V514" s="21"/>
    </row>
    <row r="515" spans="1:22" s="4" customFormat="1" ht="21.75" customHeight="1">
      <c r="A515" s="885"/>
      <c r="B515" s="446"/>
      <c r="C515" s="415"/>
      <c r="D515" s="479"/>
      <c r="E515" s="479"/>
      <c r="F515" s="479"/>
      <c r="G515" s="427" t="s">
        <v>241</v>
      </c>
      <c r="H515" s="427"/>
      <c r="I515" s="427"/>
      <c r="J515" s="427"/>
      <c r="K515" s="427"/>
      <c r="L515" s="5">
        <f>SUM(L508:L514)</f>
        <v>494</v>
      </c>
      <c r="M515" s="5">
        <f>SUM(M508:M514)</f>
        <v>104</v>
      </c>
      <c r="N515" s="5">
        <f>SUM(N508:N514)</f>
        <v>104</v>
      </c>
      <c r="O515" s="449"/>
      <c r="P515" s="449"/>
      <c r="Q515" s="449"/>
      <c r="R515" s="449"/>
      <c r="S515" s="471"/>
      <c r="T515" s="450"/>
      <c r="V515" s="21"/>
    </row>
    <row r="516" spans="1:22" s="4" customFormat="1" ht="21.75" customHeight="1">
      <c r="A516" s="885"/>
      <c r="B516" s="446"/>
      <c r="C516" s="415" t="s">
        <v>422</v>
      </c>
      <c r="D516" s="479" t="s">
        <v>609</v>
      </c>
      <c r="E516" s="479"/>
      <c r="F516" s="479"/>
      <c r="G516" s="485" t="s">
        <v>1438</v>
      </c>
      <c r="H516" s="485" t="s">
        <v>1438</v>
      </c>
      <c r="I516" s="486" t="s">
        <v>31</v>
      </c>
      <c r="J516" s="486" t="s">
        <v>32</v>
      </c>
      <c r="K516" s="151">
        <v>74.9786</v>
      </c>
      <c r="L516" s="167">
        <v>226</v>
      </c>
      <c r="M516" s="222">
        <v>0</v>
      </c>
      <c r="N516" s="222">
        <v>0</v>
      </c>
      <c r="O516" s="449" t="s">
        <v>427</v>
      </c>
      <c r="P516" s="449" t="s">
        <v>428</v>
      </c>
      <c r="Q516" s="449" t="s">
        <v>429</v>
      </c>
      <c r="R516" s="449" t="s">
        <v>423</v>
      </c>
      <c r="S516" s="471"/>
      <c r="T516" s="450" t="s">
        <v>67</v>
      </c>
      <c r="V516" s="21"/>
    </row>
    <row r="517" spans="1:22" s="4" customFormat="1" ht="21.75" customHeight="1">
      <c r="A517" s="885"/>
      <c r="B517" s="446"/>
      <c r="C517" s="415"/>
      <c r="D517" s="479"/>
      <c r="E517" s="479"/>
      <c r="F517" s="479"/>
      <c r="G517" s="486"/>
      <c r="H517" s="486"/>
      <c r="I517" s="486"/>
      <c r="J517" s="486"/>
      <c r="K517" s="151">
        <v>84.985200000000006</v>
      </c>
      <c r="L517" s="167">
        <v>50</v>
      </c>
      <c r="M517" s="222">
        <v>0</v>
      </c>
      <c r="N517" s="222">
        <v>0</v>
      </c>
      <c r="O517" s="449"/>
      <c r="P517" s="449"/>
      <c r="Q517" s="449"/>
      <c r="R517" s="449"/>
      <c r="S517" s="471"/>
      <c r="T517" s="450"/>
      <c r="V517" s="21"/>
    </row>
    <row r="518" spans="1:22" s="4" customFormat="1" ht="21.75" customHeight="1">
      <c r="A518" s="885"/>
      <c r="B518" s="446"/>
      <c r="C518" s="415"/>
      <c r="D518" s="479"/>
      <c r="E518" s="479"/>
      <c r="F518" s="479"/>
      <c r="G518" s="486"/>
      <c r="H518" s="486"/>
      <c r="I518" s="486"/>
      <c r="J518" s="486"/>
      <c r="K518" s="151">
        <v>84.989800000000002</v>
      </c>
      <c r="L518" s="167">
        <v>122</v>
      </c>
      <c r="M518" s="222">
        <v>0</v>
      </c>
      <c r="N518" s="222">
        <v>0</v>
      </c>
      <c r="O518" s="449"/>
      <c r="P518" s="449"/>
      <c r="Q518" s="449"/>
      <c r="R518" s="449"/>
      <c r="S518" s="471"/>
      <c r="T518" s="450"/>
      <c r="V518" s="21"/>
    </row>
    <row r="519" spans="1:22" s="4" customFormat="1" ht="21.75" customHeight="1">
      <c r="A519" s="885"/>
      <c r="B519" s="446"/>
      <c r="C519" s="415"/>
      <c r="D519" s="479"/>
      <c r="E519" s="479"/>
      <c r="F519" s="479"/>
      <c r="G519" s="486"/>
      <c r="H519" s="486"/>
      <c r="I519" s="486"/>
      <c r="J519" s="486"/>
      <c r="K519" s="151">
        <v>84.992900000000006</v>
      </c>
      <c r="L519" s="167">
        <v>115</v>
      </c>
      <c r="M519" s="222">
        <v>0</v>
      </c>
      <c r="N519" s="222">
        <v>0</v>
      </c>
      <c r="O519" s="449"/>
      <c r="P519" s="449"/>
      <c r="Q519" s="449"/>
      <c r="R519" s="449"/>
      <c r="S519" s="471"/>
      <c r="T519" s="450"/>
      <c r="V519" s="21"/>
    </row>
    <row r="520" spans="1:22" s="4" customFormat="1" ht="21.75" customHeight="1">
      <c r="A520" s="885"/>
      <c r="B520" s="446"/>
      <c r="C520" s="415"/>
      <c r="D520" s="479"/>
      <c r="E520" s="479"/>
      <c r="F520" s="479"/>
      <c r="G520" s="152"/>
      <c r="H520" s="152"/>
      <c r="I520" s="152"/>
      <c r="J520" s="152"/>
      <c r="K520" s="152"/>
      <c r="L520" s="5">
        <f>SUM(L516:L519)</f>
        <v>513</v>
      </c>
      <c r="M520" s="5">
        <f>SUM(M516:M519)</f>
        <v>0</v>
      </c>
      <c r="N520" s="5">
        <f>SUM(N516:N519)</f>
        <v>0</v>
      </c>
      <c r="O520" s="449"/>
      <c r="P520" s="449"/>
      <c r="Q520" s="449"/>
      <c r="R520" s="449"/>
      <c r="S520" s="471"/>
      <c r="T520" s="450"/>
      <c r="V520" s="21"/>
    </row>
    <row r="521" spans="1:22" s="4" customFormat="1" ht="21.75" customHeight="1">
      <c r="A521" s="885"/>
      <c r="B521" s="446"/>
      <c r="C521" s="782" t="s">
        <v>611</v>
      </c>
      <c r="D521" s="778" t="s">
        <v>612</v>
      </c>
      <c r="E521" s="778"/>
      <c r="F521" s="778"/>
      <c r="G521" s="485" t="s">
        <v>1437</v>
      </c>
      <c r="H521" s="485" t="s">
        <v>1437</v>
      </c>
      <c r="I521" s="486" t="s">
        <v>540</v>
      </c>
      <c r="J521" s="486" t="s">
        <v>541</v>
      </c>
      <c r="K521" s="153">
        <v>25.306999999999999</v>
      </c>
      <c r="L521" s="57">
        <v>18</v>
      </c>
      <c r="M521" s="222">
        <v>0</v>
      </c>
      <c r="N521" s="222">
        <v>0</v>
      </c>
      <c r="O521" s="449" t="s">
        <v>613</v>
      </c>
      <c r="P521" s="449" t="s">
        <v>614</v>
      </c>
      <c r="Q521" s="449" t="s">
        <v>615</v>
      </c>
      <c r="R521" s="449" t="s">
        <v>1054</v>
      </c>
      <c r="S521" s="471"/>
      <c r="T521" s="450" t="s">
        <v>67</v>
      </c>
      <c r="V521" s="21"/>
    </row>
    <row r="522" spans="1:22" s="4" customFormat="1" ht="21.75" customHeight="1">
      <c r="A522" s="885"/>
      <c r="B522" s="446"/>
      <c r="C522" s="782"/>
      <c r="D522" s="778"/>
      <c r="E522" s="778"/>
      <c r="F522" s="778"/>
      <c r="G522" s="486"/>
      <c r="H522" s="486"/>
      <c r="I522" s="486"/>
      <c r="J522" s="486"/>
      <c r="K522" s="153">
        <v>49.746000000000002</v>
      </c>
      <c r="L522" s="57">
        <v>36</v>
      </c>
      <c r="M522" s="222">
        <v>0</v>
      </c>
      <c r="N522" s="222">
        <v>0</v>
      </c>
      <c r="O522" s="449"/>
      <c r="P522" s="449"/>
      <c r="Q522" s="449"/>
      <c r="R522" s="449"/>
      <c r="S522" s="471"/>
      <c r="T522" s="450"/>
      <c r="V522" s="21"/>
    </row>
    <row r="523" spans="1:22" s="4" customFormat="1" ht="21.75" customHeight="1">
      <c r="A523" s="885"/>
      <c r="B523" s="446"/>
      <c r="C523" s="782"/>
      <c r="D523" s="778"/>
      <c r="E523" s="778"/>
      <c r="F523" s="778"/>
      <c r="G523" s="486"/>
      <c r="H523" s="486"/>
      <c r="I523" s="486"/>
      <c r="J523" s="486"/>
      <c r="K523" s="153" t="s">
        <v>616</v>
      </c>
      <c r="L523" s="57">
        <v>36</v>
      </c>
      <c r="M523" s="222">
        <v>20</v>
      </c>
      <c r="N523" s="222">
        <v>20</v>
      </c>
      <c r="O523" s="449"/>
      <c r="P523" s="449"/>
      <c r="Q523" s="449"/>
      <c r="R523" s="449"/>
      <c r="S523" s="471"/>
      <c r="T523" s="450"/>
      <c r="V523" s="21"/>
    </row>
    <row r="524" spans="1:22" s="4" customFormat="1" ht="21.75" customHeight="1">
      <c r="A524" s="885"/>
      <c r="B524" s="446"/>
      <c r="C524" s="782"/>
      <c r="D524" s="778"/>
      <c r="E524" s="778"/>
      <c r="F524" s="778"/>
      <c r="G524" s="486"/>
      <c r="H524" s="486"/>
      <c r="I524" s="486"/>
      <c r="J524" s="486"/>
      <c r="K524" s="153" t="s">
        <v>617</v>
      </c>
      <c r="L524" s="57">
        <v>36</v>
      </c>
      <c r="M524" s="222">
        <v>14</v>
      </c>
      <c r="N524" s="222">
        <v>10</v>
      </c>
      <c r="O524" s="449"/>
      <c r="P524" s="449"/>
      <c r="Q524" s="449"/>
      <c r="R524" s="449"/>
      <c r="S524" s="471"/>
      <c r="T524" s="450"/>
      <c r="V524" s="21"/>
    </row>
    <row r="525" spans="1:22" s="4" customFormat="1" ht="21.75" customHeight="1">
      <c r="A525" s="885"/>
      <c r="B525" s="446"/>
      <c r="C525" s="782"/>
      <c r="D525" s="778"/>
      <c r="E525" s="778"/>
      <c r="F525" s="778"/>
      <c r="G525" s="427" t="s">
        <v>543</v>
      </c>
      <c r="H525" s="427"/>
      <c r="I525" s="427"/>
      <c r="J525" s="427"/>
      <c r="K525" s="427"/>
      <c r="L525" s="5">
        <f>SUM(L521:L524)</f>
        <v>126</v>
      </c>
      <c r="M525" s="5">
        <f>SUM(M521:M524)</f>
        <v>34</v>
      </c>
      <c r="N525" s="5">
        <f>SUM(N521:N524)</f>
        <v>30</v>
      </c>
      <c r="O525" s="449"/>
      <c r="P525" s="449"/>
      <c r="Q525" s="449"/>
      <c r="R525" s="449"/>
      <c r="S525" s="471"/>
      <c r="T525" s="450"/>
      <c r="V525" s="21"/>
    </row>
    <row r="526" spans="1:22" s="4" customFormat="1" ht="21.75" customHeight="1">
      <c r="A526" s="885"/>
      <c r="B526" s="446"/>
      <c r="C526" s="782" t="s">
        <v>422</v>
      </c>
      <c r="D526" s="778" t="s">
        <v>794</v>
      </c>
      <c r="E526" s="778"/>
      <c r="F526" s="778"/>
      <c r="G526" s="485" t="s">
        <v>1440</v>
      </c>
      <c r="H526" s="485" t="s">
        <v>1439</v>
      </c>
      <c r="I526" s="486" t="s">
        <v>31</v>
      </c>
      <c r="J526" s="486" t="s">
        <v>32</v>
      </c>
      <c r="K526" s="151" t="s">
        <v>795</v>
      </c>
      <c r="L526" s="167">
        <v>33</v>
      </c>
      <c r="M526" s="222">
        <v>0</v>
      </c>
      <c r="N526" s="222">
        <v>0</v>
      </c>
      <c r="O526" s="449" t="s">
        <v>796</v>
      </c>
      <c r="P526" s="449" t="s">
        <v>797</v>
      </c>
      <c r="Q526" s="449" t="s">
        <v>798</v>
      </c>
      <c r="R526" s="449" t="s">
        <v>33</v>
      </c>
      <c r="S526" s="471"/>
      <c r="T526" s="450" t="s">
        <v>67</v>
      </c>
      <c r="V526" s="21"/>
    </row>
    <row r="527" spans="1:22" s="4" customFormat="1" ht="21.75" customHeight="1">
      <c r="A527" s="885"/>
      <c r="B527" s="446"/>
      <c r="C527" s="782"/>
      <c r="D527" s="778"/>
      <c r="E527" s="778"/>
      <c r="F527" s="778"/>
      <c r="G527" s="486"/>
      <c r="H527" s="486"/>
      <c r="I527" s="486"/>
      <c r="J527" s="486"/>
      <c r="K527" s="151" t="s">
        <v>799</v>
      </c>
      <c r="L527" s="167">
        <v>216</v>
      </c>
      <c r="M527" s="57">
        <v>0</v>
      </c>
      <c r="N527" s="57">
        <v>0</v>
      </c>
      <c r="O527" s="449"/>
      <c r="P527" s="449"/>
      <c r="Q527" s="449"/>
      <c r="R527" s="449"/>
      <c r="S527" s="471"/>
      <c r="T527" s="450"/>
      <c r="V527" s="21"/>
    </row>
    <row r="528" spans="1:22" s="4" customFormat="1" ht="21.75" customHeight="1">
      <c r="A528" s="885"/>
      <c r="B528" s="446"/>
      <c r="C528" s="782"/>
      <c r="D528" s="778"/>
      <c r="E528" s="778"/>
      <c r="F528" s="778"/>
      <c r="G528" s="486"/>
      <c r="H528" s="486"/>
      <c r="I528" s="486"/>
      <c r="J528" s="486"/>
      <c r="K528" s="151" t="s">
        <v>800</v>
      </c>
      <c r="L528" s="167">
        <v>63</v>
      </c>
      <c r="M528" s="57">
        <v>0</v>
      </c>
      <c r="N528" s="57">
        <v>0</v>
      </c>
      <c r="O528" s="449"/>
      <c r="P528" s="449"/>
      <c r="Q528" s="449"/>
      <c r="R528" s="449"/>
      <c r="S528" s="471"/>
      <c r="T528" s="450"/>
      <c r="V528" s="21"/>
    </row>
    <row r="529" spans="1:26" s="4" customFormat="1" ht="21.75" customHeight="1">
      <c r="A529" s="885"/>
      <c r="B529" s="446"/>
      <c r="C529" s="782"/>
      <c r="D529" s="778"/>
      <c r="E529" s="778"/>
      <c r="F529" s="778"/>
      <c r="G529" s="486"/>
      <c r="H529" s="486"/>
      <c r="I529" s="486"/>
      <c r="J529" s="486"/>
      <c r="K529" s="151">
        <v>74.995900000000006</v>
      </c>
      <c r="L529" s="167">
        <v>54</v>
      </c>
      <c r="M529" s="57">
        <v>0</v>
      </c>
      <c r="N529" s="57">
        <v>0</v>
      </c>
      <c r="O529" s="449"/>
      <c r="P529" s="449"/>
      <c r="Q529" s="449"/>
      <c r="R529" s="449"/>
      <c r="S529" s="471"/>
      <c r="T529" s="450"/>
      <c r="V529" s="21"/>
    </row>
    <row r="530" spans="1:26" s="4" customFormat="1" ht="21.75" customHeight="1">
      <c r="A530" s="885"/>
      <c r="B530" s="446"/>
      <c r="C530" s="782"/>
      <c r="D530" s="778"/>
      <c r="E530" s="778"/>
      <c r="F530" s="778"/>
      <c r="G530" s="486"/>
      <c r="H530" s="486"/>
      <c r="I530" s="486"/>
      <c r="J530" s="486"/>
      <c r="K530" s="151" t="s">
        <v>801</v>
      </c>
      <c r="L530" s="167">
        <v>83</v>
      </c>
      <c r="M530" s="57">
        <v>0</v>
      </c>
      <c r="N530" s="57">
        <v>0</v>
      </c>
      <c r="O530" s="449"/>
      <c r="P530" s="449"/>
      <c r="Q530" s="449"/>
      <c r="R530" s="449"/>
      <c r="S530" s="471"/>
      <c r="T530" s="450"/>
      <c r="V530" s="21"/>
    </row>
    <row r="531" spans="1:26" s="4" customFormat="1" ht="21.75" customHeight="1">
      <c r="A531" s="885"/>
      <c r="B531" s="446"/>
      <c r="C531" s="782"/>
      <c r="D531" s="778"/>
      <c r="E531" s="778"/>
      <c r="F531" s="778"/>
      <c r="G531" s="486"/>
      <c r="H531" s="486"/>
      <c r="I531" s="486"/>
      <c r="J531" s="486"/>
      <c r="K531" s="151" t="s">
        <v>802</v>
      </c>
      <c r="L531" s="167">
        <v>38</v>
      </c>
      <c r="M531" s="57">
        <v>0</v>
      </c>
      <c r="N531" s="57">
        <v>0</v>
      </c>
      <c r="O531" s="449"/>
      <c r="P531" s="449"/>
      <c r="Q531" s="449"/>
      <c r="R531" s="449"/>
      <c r="S531" s="471"/>
      <c r="T531" s="450"/>
      <c r="V531" s="21"/>
    </row>
    <row r="532" spans="1:26" s="4" customFormat="1" ht="21.75" customHeight="1">
      <c r="A532" s="885"/>
      <c r="B532" s="446"/>
      <c r="C532" s="782"/>
      <c r="D532" s="778"/>
      <c r="E532" s="778"/>
      <c r="F532" s="778"/>
      <c r="G532" s="486"/>
      <c r="H532" s="486"/>
      <c r="I532" s="486"/>
      <c r="J532" s="486"/>
      <c r="K532" s="151" t="s">
        <v>803</v>
      </c>
      <c r="L532" s="167">
        <v>9</v>
      </c>
      <c r="M532" s="57">
        <v>0</v>
      </c>
      <c r="N532" s="57">
        <v>0</v>
      </c>
      <c r="O532" s="449"/>
      <c r="P532" s="449"/>
      <c r="Q532" s="449"/>
      <c r="R532" s="449"/>
      <c r="S532" s="471"/>
      <c r="T532" s="450"/>
      <c r="V532" s="21"/>
    </row>
    <row r="533" spans="1:26" s="4" customFormat="1" ht="22.5" customHeight="1">
      <c r="A533" s="885"/>
      <c r="B533" s="446"/>
      <c r="C533" s="782"/>
      <c r="D533" s="778"/>
      <c r="E533" s="778"/>
      <c r="F533" s="778"/>
      <c r="G533" s="427" t="s">
        <v>21</v>
      </c>
      <c r="H533" s="427"/>
      <c r="I533" s="427"/>
      <c r="J533" s="427"/>
      <c r="K533" s="427"/>
      <c r="L533" s="5">
        <f>SUM(L526:L532)</f>
        <v>496</v>
      </c>
      <c r="M533" s="5">
        <f>SUM(M526:M532)</f>
        <v>0</v>
      </c>
      <c r="N533" s="5">
        <f>SUM(N526:N532)</f>
        <v>0</v>
      </c>
      <c r="O533" s="449"/>
      <c r="P533" s="449"/>
      <c r="Q533" s="449"/>
      <c r="R533" s="449"/>
      <c r="S533" s="471"/>
      <c r="T533" s="450"/>
      <c r="V533" s="21"/>
    </row>
    <row r="534" spans="1:26" s="4" customFormat="1" ht="21.75" customHeight="1">
      <c r="A534" s="885"/>
      <c r="B534" s="446"/>
      <c r="C534" s="455" t="s">
        <v>1073</v>
      </c>
      <c r="D534" s="645" t="s">
        <v>1074</v>
      </c>
      <c r="E534" s="646"/>
      <c r="F534" s="647"/>
      <c r="G534" s="461" t="s">
        <v>1441</v>
      </c>
      <c r="H534" s="461" t="s">
        <v>1442</v>
      </c>
      <c r="I534" s="498" t="s">
        <v>1075</v>
      </c>
      <c r="J534" s="498" t="s">
        <v>1076</v>
      </c>
      <c r="K534" s="151" t="s">
        <v>474</v>
      </c>
      <c r="L534" s="167">
        <v>605</v>
      </c>
      <c r="M534" s="57">
        <v>0</v>
      </c>
      <c r="N534" s="57">
        <v>0</v>
      </c>
      <c r="O534" s="491" t="s">
        <v>1077</v>
      </c>
      <c r="P534" s="417" t="s">
        <v>1077</v>
      </c>
      <c r="Q534" s="417" t="s">
        <v>1078</v>
      </c>
      <c r="R534" s="487" t="s">
        <v>472</v>
      </c>
      <c r="S534" s="577"/>
      <c r="T534" s="580"/>
      <c r="V534" s="21"/>
    </row>
    <row r="535" spans="1:26" s="4" customFormat="1" ht="21.75" customHeight="1">
      <c r="A535" s="885"/>
      <c r="B535" s="446"/>
      <c r="C535" s="456"/>
      <c r="D535" s="684"/>
      <c r="E535" s="685"/>
      <c r="F535" s="686"/>
      <c r="G535" s="462"/>
      <c r="H535" s="462"/>
      <c r="I535" s="462"/>
      <c r="J535" s="462"/>
      <c r="K535" s="151" t="s">
        <v>1079</v>
      </c>
      <c r="L535" s="167">
        <v>220</v>
      </c>
      <c r="M535" s="57">
        <v>0</v>
      </c>
      <c r="N535" s="57">
        <v>0</v>
      </c>
      <c r="O535" s="492"/>
      <c r="P535" s="418"/>
      <c r="Q535" s="418"/>
      <c r="R535" s="488"/>
      <c r="S535" s="578"/>
      <c r="T535" s="581"/>
      <c r="V535" s="21"/>
    </row>
    <row r="536" spans="1:26" s="4" customFormat="1" ht="21.75" customHeight="1">
      <c r="A536" s="885"/>
      <c r="B536" s="446"/>
      <c r="C536" s="456"/>
      <c r="D536" s="684"/>
      <c r="E536" s="685"/>
      <c r="F536" s="686"/>
      <c r="G536" s="462"/>
      <c r="H536" s="462"/>
      <c r="I536" s="462"/>
      <c r="J536" s="462"/>
      <c r="K536" s="151" t="s">
        <v>45</v>
      </c>
      <c r="L536" s="167">
        <v>297</v>
      </c>
      <c r="M536" s="57">
        <v>0</v>
      </c>
      <c r="N536" s="57">
        <v>0</v>
      </c>
      <c r="O536" s="492"/>
      <c r="P536" s="418"/>
      <c r="Q536" s="418"/>
      <c r="R536" s="488"/>
      <c r="S536" s="578"/>
      <c r="T536" s="581"/>
      <c r="V536" s="21"/>
    </row>
    <row r="537" spans="1:26" s="4" customFormat="1" ht="21.75" customHeight="1">
      <c r="A537" s="885"/>
      <c r="B537" s="446"/>
      <c r="C537" s="456"/>
      <c r="D537" s="684"/>
      <c r="E537" s="685"/>
      <c r="F537" s="686"/>
      <c r="G537" s="462"/>
      <c r="H537" s="462"/>
      <c r="I537" s="462"/>
      <c r="J537" s="462"/>
      <c r="K537" s="151" t="s">
        <v>46</v>
      </c>
      <c r="L537" s="167">
        <v>116</v>
      </c>
      <c r="M537" s="57">
        <v>0</v>
      </c>
      <c r="N537" s="57">
        <v>0</v>
      </c>
      <c r="O537" s="492"/>
      <c r="P537" s="418"/>
      <c r="Q537" s="418"/>
      <c r="R537" s="488"/>
      <c r="S537" s="578"/>
      <c r="T537" s="581"/>
      <c r="V537" s="21"/>
    </row>
    <row r="538" spans="1:26" s="4" customFormat="1" ht="21.75" customHeight="1">
      <c r="A538" s="885"/>
      <c r="B538" s="446"/>
      <c r="C538" s="456"/>
      <c r="D538" s="684"/>
      <c r="E538" s="685"/>
      <c r="F538" s="686"/>
      <c r="G538" s="462"/>
      <c r="H538" s="462"/>
      <c r="I538" s="462"/>
      <c r="J538" s="462"/>
      <c r="K538" s="151">
        <v>100</v>
      </c>
      <c r="L538" s="167">
        <v>38</v>
      </c>
      <c r="M538" s="57">
        <v>0</v>
      </c>
      <c r="N538" s="57">
        <v>0</v>
      </c>
      <c r="O538" s="492"/>
      <c r="P538" s="418"/>
      <c r="Q538" s="418"/>
      <c r="R538" s="488"/>
      <c r="S538" s="578"/>
      <c r="T538" s="581"/>
      <c r="V538" s="21"/>
    </row>
    <row r="539" spans="1:26" s="4" customFormat="1" ht="21.75" customHeight="1">
      <c r="A539" s="885"/>
      <c r="B539" s="446"/>
      <c r="C539" s="456"/>
      <c r="D539" s="684"/>
      <c r="E539" s="685"/>
      <c r="F539" s="686"/>
      <c r="G539" s="462"/>
      <c r="H539" s="462"/>
      <c r="I539" s="462"/>
      <c r="J539" s="462"/>
      <c r="K539" s="151">
        <v>114</v>
      </c>
      <c r="L539" s="167">
        <v>38</v>
      </c>
      <c r="M539" s="57">
        <v>0</v>
      </c>
      <c r="N539" s="57">
        <v>0</v>
      </c>
      <c r="O539" s="492"/>
      <c r="P539" s="418"/>
      <c r="Q539" s="418"/>
      <c r="R539" s="488"/>
      <c r="S539" s="578"/>
      <c r="T539" s="581"/>
      <c r="V539" s="21"/>
    </row>
    <row r="540" spans="1:26" s="4" customFormat="1" ht="22.5" customHeight="1">
      <c r="A540" s="885"/>
      <c r="B540" s="446"/>
      <c r="C540" s="457"/>
      <c r="D540" s="687"/>
      <c r="E540" s="688"/>
      <c r="F540" s="689"/>
      <c r="G540" s="427" t="s">
        <v>1080</v>
      </c>
      <c r="H540" s="427"/>
      <c r="I540" s="427"/>
      <c r="J540" s="427"/>
      <c r="K540" s="427"/>
      <c r="L540" s="5">
        <f>SUM(L534:L539)</f>
        <v>1314</v>
      </c>
      <c r="M540" s="5">
        <f>M534+M535+M536+M537+M538+M539</f>
        <v>0</v>
      </c>
      <c r="N540" s="5">
        <f>N534+N535+N536+N537+N538+N539</f>
        <v>0</v>
      </c>
      <c r="O540" s="493"/>
      <c r="P540" s="419"/>
      <c r="Q540" s="419"/>
      <c r="R540" s="494"/>
      <c r="S540" s="579"/>
      <c r="T540" s="582"/>
      <c r="W540" s="133"/>
      <c r="X540" s="21"/>
      <c r="Y540" s="133"/>
      <c r="Z540" s="133"/>
    </row>
    <row r="541" spans="1:26" s="4" customFormat="1" ht="21.75" customHeight="1">
      <c r="A541" s="885"/>
      <c r="B541" s="446"/>
      <c r="C541" s="455" t="s">
        <v>1103</v>
      </c>
      <c r="D541" s="645" t="s">
        <v>1104</v>
      </c>
      <c r="E541" s="646"/>
      <c r="F541" s="647"/>
      <c r="G541" s="461" t="s">
        <v>1105</v>
      </c>
      <c r="H541" s="461" t="s">
        <v>1443</v>
      </c>
      <c r="I541" s="498" t="s">
        <v>1106</v>
      </c>
      <c r="J541" s="498" t="s">
        <v>1107</v>
      </c>
      <c r="K541" s="151" t="s">
        <v>1108</v>
      </c>
      <c r="L541" s="167">
        <v>20</v>
      </c>
      <c r="M541" s="57">
        <v>0</v>
      </c>
      <c r="N541" s="57">
        <v>0</v>
      </c>
      <c r="O541" s="491" t="s">
        <v>1109</v>
      </c>
      <c r="P541" s="417" t="s">
        <v>1110</v>
      </c>
      <c r="Q541" s="417" t="s">
        <v>1111</v>
      </c>
      <c r="R541" s="487" t="s">
        <v>472</v>
      </c>
      <c r="S541" s="505"/>
      <c r="T541" s="505"/>
      <c r="V541" s="21"/>
    </row>
    <row r="542" spans="1:26" s="4" customFormat="1" ht="21.75" customHeight="1">
      <c r="A542" s="885"/>
      <c r="B542" s="446"/>
      <c r="C542" s="456"/>
      <c r="D542" s="684"/>
      <c r="E542" s="685"/>
      <c r="F542" s="686"/>
      <c r="G542" s="462"/>
      <c r="H542" s="462"/>
      <c r="I542" s="462"/>
      <c r="J542" s="462"/>
      <c r="K542" s="151" t="s">
        <v>1112</v>
      </c>
      <c r="L542" s="167">
        <v>35</v>
      </c>
      <c r="M542" s="57">
        <v>0</v>
      </c>
      <c r="N542" s="57">
        <v>0</v>
      </c>
      <c r="O542" s="492"/>
      <c r="P542" s="418"/>
      <c r="Q542" s="418"/>
      <c r="R542" s="488"/>
      <c r="S542" s="505"/>
      <c r="T542" s="505"/>
      <c r="V542" s="21"/>
    </row>
    <row r="543" spans="1:26" s="4" customFormat="1" ht="21.75" customHeight="1">
      <c r="A543" s="885"/>
      <c r="B543" s="446"/>
      <c r="C543" s="456"/>
      <c r="D543" s="684"/>
      <c r="E543" s="685"/>
      <c r="F543" s="686"/>
      <c r="G543" s="462"/>
      <c r="H543" s="462"/>
      <c r="I543" s="462"/>
      <c r="J543" s="462"/>
      <c r="K543" s="151">
        <v>76.667100000000005</v>
      </c>
      <c r="L543" s="167">
        <v>50</v>
      </c>
      <c r="M543" s="57">
        <v>0</v>
      </c>
      <c r="N543" s="57">
        <v>0</v>
      </c>
      <c r="O543" s="492"/>
      <c r="P543" s="418"/>
      <c r="Q543" s="418"/>
      <c r="R543" s="488"/>
      <c r="S543" s="505"/>
      <c r="T543" s="505"/>
      <c r="V543" s="21"/>
    </row>
    <row r="544" spans="1:26" s="4" customFormat="1" ht="21.75" customHeight="1">
      <c r="A544" s="885"/>
      <c r="B544" s="446"/>
      <c r="C544" s="456"/>
      <c r="D544" s="684"/>
      <c r="E544" s="685"/>
      <c r="F544" s="686"/>
      <c r="G544" s="462"/>
      <c r="H544" s="462"/>
      <c r="I544" s="462"/>
      <c r="J544" s="462"/>
      <c r="K544" s="151">
        <v>84.894300000000001</v>
      </c>
      <c r="L544" s="167">
        <v>53</v>
      </c>
      <c r="M544" s="57">
        <v>0</v>
      </c>
      <c r="N544" s="57">
        <v>0</v>
      </c>
      <c r="O544" s="492"/>
      <c r="P544" s="418"/>
      <c r="Q544" s="418"/>
      <c r="R544" s="488"/>
      <c r="S544" s="505"/>
      <c r="T544" s="505"/>
      <c r="V544" s="21"/>
    </row>
    <row r="545" spans="1:26" s="4" customFormat="1" ht="22.5" customHeight="1">
      <c r="A545" s="885"/>
      <c r="B545" s="446"/>
      <c r="C545" s="457"/>
      <c r="D545" s="687"/>
      <c r="E545" s="688"/>
      <c r="F545" s="689"/>
      <c r="G545" s="427" t="s">
        <v>1113</v>
      </c>
      <c r="H545" s="427"/>
      <c r="I545" s="427"/>
      <c r="J545" s="427"/>
      <c r="K545" s="427"/>
      <c r="L545" s="5">
        <f>SUM(L541:L544)</f>
        <v>158</v>
      </c>
      <c r="M545" s="5">
        <f>SUM(M541:M544)</f>
        <v>0</v>
      </c>
      <c r="N545" s="5">
        <f>SUM(N541:N544)</f>
        <v>0</v>
      </c>
      <c r="O545" s="493"/>
      <c r="P545" s="419"/>
      <c r="Q545" s="419"/>
      <c r="R545" s="494"/>
      <c r="S545" s="505"/>
      <c r="T545" s="505"/>
      <c r="W545" s="133"/>
      <c r="X545" s="21"/>
      <c r="Y545" s="133"/>
      <c r="Z545" s="133"/>
    </row>
    <row r="546" spans="1:26" s="4" customFormat="1" ht="21.75" customHeight="1">
      <c r="A546" s="885"/>
      <c r="B546" s="446"/>
      <c r="C546" s="946" t="s">
        <v>1329</v>
      </c>
      <c r="D546" s="951" t="s">
        <v>1330</v>
      </c>
      <c r="E546" s="952"/>
      <c r="F546" s="953"/>
      <c r="G546" s="499" t="s">
        <v>1331</v>
      </c>
      <c r="H546" s="499" t="s">
        <v>1332</v>
      </c>
      <c r="I546" s="861" t="s">
        <v>1333</v>
      </c>
      <c r="J546" s="861" t="s">
        <v>1334</v>
      </c>
      <c r="K546" s="278">
        <v>59.893000000000001</v>
      </c>
      <c r="L546" s="277">
        <v>24</v>
      </c>
      <c r="M546" s="279">
        <v>10</v>
      </c>
      <c r="N546" s="279">
        <v>10</v>
      </c>
      <c r="O546" s="862" t="s">
        <v>1335</v>
      </c>
      <c r="P546" s="495" t="s">
        <v>1339</v>
      </c>
      <c r="Q546" s="495" t="s">
        <v>1336</v>
      </c>
      <c r="R546" s="487" t="s">
        <v>1338</v>
      </c>
      <c r="S546" s="505"/>
      <c r="T546" s="505"/>
      <c r="U546" s="21"/>
    </row>
    <row r="547" spans="1:26" s="4" customFormat="1" ht="21.75" customHeight="1">
      <c r="A547" s="885"/>
      <c r="B547" s="446"/>
      <c r="C547" s="947"/>
      <c r="D547" s="954"/>
      <c r="E547" s="955"/>
      <c r="F547" s="956"/>
      <c r="G547" s="500"/>
      <c r="H547" s="500"/>
      <c r="I547" s="500"/>
      <c r="J547" s="500"/>
      <c r="K547" s="278">
        <v>72.781499999999994</v>
      </c>
      <c r="L547" s="277">
        <v>56</v>
      </c>
      <c r="M547" s="279">
        <v>18</v>
      </c>
      <c r="N547" s="279">
        <v>17</v>
      </c>
      <c r="O547" s="863"/>
      <c r="P547" s="496"/>
      <c r="Q547" s="496"/>
      <c r="R547" s="488"/>
      <c r="S547" s="505"/>
      <c r="T547" s="505"/>
      <c r="U547" s="21"/>
    </row>
    <row r="548" spans="1:26" s="4" customFormat="1" ht="21.75" customHeight="1">
      <c r="A548" s="885"/>
      <c r="B548" s="446"/>
      <c r="C548" s="947"/>
      <c r="D548" s="954"/>
      <c r="E548" s="955"/>
      <c r="F548" s="956"/>
      <c r="G548" s="500"/>
      <c r="H548" s="500"/>
      <c r="I548" s="500"/>
      <c r="J548" s="500"/>
      <c r="K548" s="278">
        <v>84.6631</v>
      </c>
      <c r="L548" s="277">
        <v>70</v>
      </c>
      <c r="M548" s="279">
        <v>1</v>
      </c>
      <c r="N548" s="279">
        <v>1</v>
      </c>
      <c r="O548" s="863"/>
      <c r="P548" s="496"/>
      <c r="Q548" s="496"/>
      <c r="R548" s="488"/>
      <c r="S548" s="505"/>
      <c r="T548" s="505"/>
      <c r="U548" s="21"/>
    </row>
    <row r="549" spans="1:26" s="4" customFormat="1" ht="22.5" customHeight="1">
      <c r="A549" s="885"/>
      <c r="B549" s="447"/>
      <c r="C549" s="948"/>
      <c r="D549" s="957"/>
      <c r="E549" s="958"/>
      <c r="F549" s="959"/>
      <c r="G549" s="427" t="s">
        <v>1337</v>
      </c>
      <c r="H549" s="427"/>
      <c r="I549" s="427"/>
      <c r="J549" s="427"/>
      <c r="K549" s="427"/>
      <c r="L549" s="5">
        <f>SUM(L546:L548)</f>
        <v>150</v>
      </c>
      <c r="M549" s="5">
        <f>SUM(M546:M548)</f>
        <v>29</v>
      </c>
      <c r="N549" s="5">
        <f>SUM(N546:N548)</f>
        <v>28</v>
      </c>
      <c r="O549" s="864"/>
      <c r="P549" s="497"/>
      <c r="Q549" s="497"/>
      <c r="R549" s="494"/>
      <c r="S549" s="505"/>
      <c r="T549" s="505"/>
      <c r="V549"/>
    </row>
    <row r="550" spans="1:26" s="4" customFormat="1" ht="21.75" customHeight="1">
      <c r="A550" s="885"/>
      <c r="B550" s="784" t="s">
        <v>251</v>
      </c>
      <c r="C550" s="784"/>
      <c r="D550" s="784"/>
      <c r="E550" s="784"/>
      <c r="F550" s="784"/>
      <c r="G550" s="784"/>
      <c r="H550" s="784"/>
      <c r="I550" s="784"/>
      <c r="J550" s="784"/>
      <c r="K550" s="784"/>
      <c r="L550" s="16">
        <f>SUM(L492+L501+L507+L515+L520+L525+L533+L540+L545+L549)</f>
        <v>4563</v>
      </c>
      <c r="M550" s="16">
        <f>SUM(M492+M501+M507+M515+M520+M525+M533+M540+M545+M549)</f>
        <v>171</v>
      </c>
      <c r="N550" s="16">
        <f>SUM(N492+N501+N507+N515+N520+N525+N533+N540+N545+N549)</f>
        <v>163</v>
      </c>
      <c r="O550" s="1"/>
      <c r="P550" s="1"/>
      <c r="Q550" s="25"/>
      <c r="R550" s="25"/>
      <c r="S550" s="161"/>
      <c r="T550" s="115"/>
      <c r="U550" s="21"/>
      <c r="V550" s="21"/>
    </row>
    <row r="551" spans="1:26" s="4" customFormat="1" ht="21.75" customHeight="1">
      <c r="A551" s="885"/>
      <c r="B551" s="460" t="s">
        <v>264</v>
      </c>
      <c r="C551" s="782" t="s">
        <v>432</v>
      </c>
      <c r="D551" s="778" t="s">
        <v>550</v>
      </c>
      <c r="E551" s="778"/>
      <c r="F551" s="778"/>
      <c r="G551" s="415" t="s">
        <v>265</v>
      </c>
      <c r="H551" s="415" t="s">
        <v>265</v>
      </c>
      <c r="I551" s="416" t="s">
        <v>119</v>
      </c>
      <c r="J551" s="416" t="s">
        <v>120</v>
      </c>
      <c r="K551" s="166" t="s">
        <v>266</v>
      </c>
      <c r="L551" s="164">
        <v>1</v>
      </c>
      <c r="M551" s="109">
        <v>1</v>
      </c>
      <c r="N551" s="109">
        <v>1</v>
      </c>
      <c r="O551" s="448" t="s">
        <v>705</v>
      </c>
      <c r="P551" s="448" t="s">
        <v>706</v>
      </c>
      <c r="Q551" s="448" t="s">
        <v>707</v>
      </c>
      <c r="R551" s="448" t="s">
        <v>49</v>
      </c>
      <c r="S551" s="471"/>
      <c r="T551" s="450" t="s">
        <v>67</v>
      </c>
      <c r="V551" s="21"/>
    </row>
    <row r="552" spans="1:26" ht="21.75" customHeight="1">
      <c r="A552" s="885"/>
      <c r="B552" s="460"/>
      <c r="C552" s="782"/>
      <c r="D552" s="778"/>
      <c r="E552" s="778"/>
      <c r="F552" s="778"/>
      <c r="G552" s="415"/>
      <c r="H552" s="415"/>
      <c r="I552" s="416"/>
      <c r="J552" s="416"/>
      <c r="K552" s="166" t="s">
        <v>267</v>
      </c>
      <c r="L552" s="164">
        <v>1</v>
      </c>
      <c r="M552" s="109">
        <v>0</v>
      </c>
      <c r="N552" s="109">
        <v>0</v>
      </c>
      <c r="O552" s="448"/>
      <c r="P552" s="448"/>
      <c r="Q552" s="448"/>
      <c r="R552" s="448"/>
      <c r="S552" s="471"/>
      <c r="T552" s="450"/>
      <c r="V552" s="21"/>
    </row>
    <row r="553" spans="1:26" ht="21.75" customHeight="1">
      <c r="A553" s="885"/>
      <c r="B553" s="460"/>
      <c r="C553" s="782"/>
      <c r="D553" s="778"/>
      <c r="E553" s="778"/>
      <c r="F553" s="778"/>
      <c r="G553" s="415"/>
      <c r="H553" s="415"/>
      <c r="I553" s="416"/>
      <c r="J553" s="416"/>
      <c r="K553" s="36" t="s">
        <v>268</v>
      </c>
      <c r="L553" s="164">
        <v>14</v>
      </c>
      <c r="M553" s="109">
        <v>6</v>
      </c>
      <c r="N553" s="109">
        <v>6</v>
      </c>
      <c r="O553" s="448"/>
      <c r="P553" s="448"/>
      <c r="Q553" s="448"/>
      <c r="R553" s="448"/>
      <c r="S553" s="471"/>
      <c r="T553" s="450"/>
      <c r="V553" s="21"/>
    </row>
    <row r="554" spans="1:26" ht="21.75" customHeight="1">
      <c r="A554" s="885"/>
      <c r="B554" s="460"/>
      <c r="C554" s="782"/>
      <c r="D554" s="778"/>
      <c r="E554" s="778"/>
      <c r="F554" s="778"/>
      <c r="G554" s="415"/>
      <c r="H554" s="415"/>
      <c r="I554" s="416"/>
      <c r="J554" s="416"/>
      <c r="K554" s="9" t="s">
        <v>50</v>
      </c>
      <c r="L554" s="164">
        <v>1</v>
      </c>
      <c r="M554" s="109">
        <v>1</v>
      </c>
      <c r="N554" s="109">
        <v>1</v>
      </c>
      <c r="O554" s="448"/>
      <c r="P554" s="448"/>
      <c r="Q554" s="448"/>
      <c r="R554" s="448"/>
      <c r="S554" s="471"/>
      <c r="T554" s="450"/>
      <c r="V554" s="21"/>
    </row>
    <row r="555" spans="1:26" ht="21.75" customHeight="1">
      <c r="A555" s="885"/>
      <c r="B555" s="460"/>
      <c r="C555" s="782"/>
      <c r="D555" s="778"/>
      <c r="E555" s="778"/>
      <c r="F555" s="778"/>
      <c r="G555" s="415"/>
      <c r="H555" s="415"/>
      <c r="I555" s="416"/>
      <c r="J555" s="416"/>
      <c r="K555" s="9" t="s">
        <v>51</v>
      </c>
      <c r="L555" s="164">
        <v>3</v>
      </c>
      <c r="M555" s="109">
        <v>1</v>
      </c>
      <c r="N555" s="109">
        <v>1</v>
      </c>
      <c r="O555" s="448"/>
      <c r="P555" s="448"/>
      <c r="Q555" s="448"/>
      <c r="R555" s="448"/>
      <c r="S555" s="471"/>
      <c r="T555" s="450"/>
      <c r="V555" s="21"/>
    </row>
    <row r="556" spans="1:26" ht="21.75" customHeight="1">
      <c r="A556" s="885"/>
      <c r="B556" s="460"/>
      <c r="C556" s="782"/>
      <c r="D556" s="778"/>
      <c r="E556" s="778"/>
      <c r="F556" s="778"/>
      <c r="G556" s="415"/>
      <c r="H556" s="415"/>
      <c r="I556" s="416"/>
      <c r="J556" s="416"/>
      <c r="K556" s="9" t="s">
        <v>52</v>
      </c>
      <c r="L556" s="164">
        <v>1</v>
      </c>
      <c r="M556" s="109">
        <v>0</v>
      </c>
      <c r="N556" s="109">
        <v>0</v>
      </c>
      <c r="O556" s="448"/>
      <c r="P556" s="448"/>
      <c r="Q556" s="448"/>
      <c r="R556" s="448"/>
      <c r="S556" s="471"/>
      <c r="T556" s="450"/>
      <c r="V556" s="21"/>
    </row>
    <row r="557" spans="1:26" ht="21.75" customHeight="1">
      <c r="A557" s="885"/>
      <c r="B557" s="460"/>
      <c r="C557" s="782"/>
      <c r="D557" s="778"/>
      <c r="E557" s="778"/>
      <c r="F557" s="778"/>
      <c r="G557" s="415"/>
      <c r="H557" s="415"/>
      <c r="I557" s="416"/>
      <c r="J557" s="416"/>
      <c r="K557" s="9" t="s">
        <v>53</v>
      </c>
      <c r="L557" s="164">
        <v>1</v>
      </c>
      <c r="M557" s="109">
        <v>0</v>
      </c>
      <c r="N557" s="109">
        <v>0</v>
      </c>
      <c r="O557" s="448"/>
      <c r="P557" s="448"/>
      <c r="Q557" s="448"/>
      <c r="R557" s="448"/>
      <c r="S557" s="471"/>
      <c r="T557" s="450"/>
      <c r="V557" s="21"/>
    </row>
    <row r="558" spans="1:26" ht="21.75" customHeight="1">
      <c r="A558" s="885"/>
      <c r="B558" s="460"/>
      <c r="C558" s="782"/>
      <c r="D558" s="778"/>
      <c r="E558" s="778"/>
      <c r="F558" s="778"/>
      <c r="G558" s="415"/>
      <c r="H558" s="415"/>
      <c r="I558" s="416"/>
      <c r="J558" s="416"/>
      <c r="K558" s="9" t="s">
        <v>54</v>
      </c>
      <c r="L558" s="164">
        <v>1</v>
      </c>
      <c r="M558" s="109">
        <v>0</v>
      </c>
      <c r="N558" s="109">
        <v>0</v>
      </c>
      <c r="O558" s="448"/>
      <c r="P558" s="448"/>
      <c r="Q558" s="448"/>
      <c r="R558" s="448"/>
      <c r="S558" s="471"/>
      <c r="T558" s="450"/>
      <c r="V558" s="21"/>
    </row>
    <row r="559" spans="1:26" ht="21.75" customHeight="1">
      <c r="A559" s="885"/>
      <c r="B559" s="460"/>
      <c r="C559" s="782"/>
      <c r="D559" s="778"/>
      <c r="E559" s="778"/>
      <c r="F559" s="778"/>
      <c r="G559" s="415"/>
      <c r="H559" s="415"/>
      <c r="I559" s="416"/>
      <c r="J559" s="416"/>
      <c r="K559" s="9" t="s">
        <v>269</v>
      </c>
      <c r="L559" s="164">
        <v>1</v>
      </c>
      <c r="M559" s="109">
        <v>0</v>
      </c>
      <c r="N559" s="109">
        <v>0</v>
      </c>
      <c r="O559" s="448"/>
      <c r="P559" s="448"/>
      <c r="Q559" s="448"/>
      <c r="R559" s="448"/>
      <c r="S559" s="471"/>
      <c r="T559" s="450"/>
      <c r="V559" s="21"/>
    </row>
    <row r="560" spans="1:26" ht="21.75" customHeight="1">
      <c r="A560" s="885"/>
      <c r="B560" s="460"/>
      <c r="C560" s="782"/>
      <c r="D560" s="778"/>
      <c r="E560" s="778"/>
      <c r="F560" s="778"/>
      <c r="G560" s="415"/>
      <c r="H560" s="415"/>
      <c r="I560" s="416"/>
      <c r="J560" s="416"/>
      <c r="K560" s="9" t="s">
        <v>55</v>
      </c>
      <c r="L560" s="164">
        <v>1</v>
      </c>
      <c r="M560" s="109">
        <v>0</v>
      </c>
      <c r="N560" s="109">
        <v>0</v>
      </c>
      <c r="O560" s="448"/>
      <c r="P560" s="448"/>
      <c r="Q560" s="448"/>
      <c r="R560" s="448"/>
      <c r="S560" s="471"/>
      <c r="T560" s="450"/>
      <c r="V560" s="21"/>
    </row>
    <row r="561" spans="1:24" ht="21.75" customHeight="1">
      <c r="A561" s="885"/>
      <c r="B561" s="460"/>
      <c r="C561" s="782"/>
      <c r="D561" s="778"/>
      <c r="E561" s="778"/>
      <c r="F561" s="778"/>
      <c r="G561" s="415"/>
      <c r="H561" s="415"/>
      <c r="I561" s="416"/>
      <c r="J561" s="416"/>
      <c r="K561" s="9" t="s">
        <v>56</v>
      </c>
      <c r="L561" s="164">
        <v>1</v>
      </c>
      <c r="M561" s="109">
        <v>0</v>
      </c>
      <c r="N561" s="109">
        <v>0</v>
      </c>
      <c r="O561" s="448"/>
      <c r="P561" s="448"/>
      <c r="Q561" s="448"/>
      <c r="R561" s="448"/>
      <c r="S561" s="471"/>
      <c r="T561" s="450"/>
      <c r="V561" s="21"/>
    </row>
    <row r="562" spans="1:24" ht="21.75" customHeight="1">
      <c r="A562" s="885"/>
      <c r="B562" s="460"/>
      <c r="C562" s="782"/>
      <c r="D562" s="778"/>
      <c r="E562" s="778"/>
      <c r="F562" s="778"/>
      <c r="G562" s="708"/>
      <c r="H562" s="708"/>
      <c r="I562" s="708"/>
      <c r="J562" s="708"/>
      <c r="K562" s="10" t="s">
        <v>57</v>
      </c>
      <c r="L562" s="164">
        <v>8</v>
      </c>
      <c r="M562" s="109">
        <v>3</v>
      </c>
      <c r="N562" s="109">
        <v>3</v>
      </c>
      <c r="O562" s="448"/>
      <c r="P562" s="448"/>
      <c r="Q562" s="448"/>
      <c r="R562" s="448"/>
      <c r="S562" s="471"/>
      <c r="T562" s="450"/>
      <c r="V562" s="21"/>
    </row>
    <row r="563" spans="1:24" ht="21.75" customHeight="1">
      <c r="A563" s="885"/>
      <c r="B563" s="460"/>
      <c r="C563" s="782"/>
      <c r="D563" s="778"/>
      <c r="E563" s="778"/>
      <c r="F563" s="778"/>
      <c r="G563" s="708"/>
      <c r="H563" s="708"/>
      <c r="I563" s="708"/>
      <c r="J563" s="708"/>
      <c r="K563" s="10" t="s">
        <v>58</v>
      </c>
      <c r="L563" s="164">
        <v>2</v>
      </c>
      <c r="M563" s="109">
        <v>0</v>
      </c>
      <c r="N563" s="109">
        <v>0</v>
      </c>
      <c r="O563" s="448"/>
      <c r="P563" s="448"/>
      <c r="Q563" s="448"/>
      <c r="R563" s="448"/>
      <c r="S563" s="471"/>
      <c r="T563" s="450"/>
      <c r="V563" s="21"/>
    </row>
    <row r="564" spans="1:24" ht="21.75" customHeight="1">
      <c r="A564" s="885"/>
      <c r="B564" s="460"/>
      <c r="C564" s="782"/>
      <c r="D564" s="778"/>
      <c r="E564" s="778"/>
      <c r="F564" s="778"/>
      <c r="G564" s="708"/>
      <c r="H564" s="708"/>
      <c r="I564" s="708"/>
      <c r="J564" s="708"/>
      <c r="K564" s="10" t="s">
        <v>59</v>
      </c>
      <c r="L564" s="164">
        <v>4</v>
      </c>
      <c r="M564" s="109">
        <v>2</v>
      </c>
      <c r="N564" s="109">
        <v>2</v>
      </c>
      <c r="O564" s="448"/>
      <c r="P564" s="448"/>
      <c r="Q564" s="448"/>
      <c r="R564" s="448"/>
      <c r="S564" s="471"/>
      <c r="T564" s="450"/>
      <c r="V564" s="21"/>
    </row>
    <row r="565" spans="1:24" ht="21.75" customHeight="1">
      <c r="A565" s="885"/>
      <c r="B565" s="460"/>
      <c r="C565" s="782"/>
      <c r="D565" s="778"/>
      <c r="E565" s="778"/>
      <c r="F565" s="778"/>
      <c r="G565" s="708"/>
      <c r="H565" s="708"/>
      <c r="I565" s="708"/>
      <c r="J565" s="708"/>
      <c r="K565" s="10" t="s">
        <v>60</v>
      </c>
      <c r="L565" s="164">
        <v>2</v>
      </c>
      <c r="M565" s="109">
        <v>0</v>
      </c>
      <c r="N565" s="109">
        <v>0</v>
      </c>
      <c r="O565" s="448"/>
      <c r="P565" s="448"/>
      <c r="Q565" s="448"/>
      <c r="R565" s="448"/>
      <c r="S565" s="471"/>
      <c r="T565" s="450"/>
      <c r="V565" s="21"/>
    </row>
    <row r="566" spans="1:24" ht="21.75" customHeight="1">
      <c r="A566" s="885"/>
      <c r="B566" s="460"/>
      <c r="C566" s="782"/>
      <c r="D566" s="778"/>
      <c r="E566" s="778"/>
      <c r="F566" s="778"/>
      <c r="G566" s="708"/>
      <c r="H566" s="708"/>
      <c r="I566" s="708"/>
      <c r="J566" s="708"/>
      <c r="K566" s="10" t="s">
        <v>61</v>
      </c>
      <c r="L566" s="164">
        <v>2</v>
      </c>
      <c r="M566" s="109">
        <v>0</v>
      </c>
      <c r="N566" s="109">
        <v>0</v>
      </c>
      <c r="O566" s="448"/>
      <c r="P566" s="448"/>
      <c r="Q566" s="448"/>
      <c r="R566" s="448"/>
      <c r="S566" s="471"/>
      <c r="T566" s="450"/>
      <c r="V566" s="21"/>
    </row>
    <row r="567" spans="1:24" ht="21.75" customHeight="1">
      <c r="A567" s="885"/>
      <c r="B567" s="460"/>
      <c r="C567" s="782"/>
      <c r="D567" s="778"/>
      <c r="E567" s="778"/>
      <c r="F567" s="778"/>
      <c r="G567" s="708"/>
      <c r="H567" s="708"/>
      <c r="I567" s="708"/>
      <c r="J567" s="708"/>
      <c r="K567" s="10" t="s">
        <v>62</v>
      </c>
      <c r="L567" s="164">
        <v>2</v>
      </c>
      <c r="M567" s="109">
        <v>0</v>
      </c>
      <c r="N567" s="109">
        <v>0</v>
      </c>
      <c r="O567" s="448"/>
      <c r="P567" s="448"/>
      <c r="Q567" s="448"/>
      <c r="R567" s="448"/>
      <c r="S567" s="471"/>
      <c r="T567" s="450"/>
      <c r="V567" s="21"/>
    </row>
    <row r="568" spans="1:24" ht="21.75" customHeight="1">
      <c r="A568" s="885"/>
      <c r="B568" s="460"/>
      <c r="C568" s="782"/>
      <c r="D568" s="778"/>
      <c r="E568" s="778"/>
      <c r="F568" s="778"/>
      <c r="G568" s="708"/>
      <c r="H568" s="708"/>
      <c r="I568" s="708"/>
      <c r="J568" s="708"/>
      <c r="K568" s="10" t="s">
        <v>63</v>
      </c>
      <c r="L568" s="164">
        <v>2</v>
      </c>
      <c r="M568" s="109">
        <v>0</v>
      </c>
      <c r="N568" s="109">
        <v>0</v>
      </c>
      <c r="O568" s="448"/>
      <c r="P568" s="448"/>
      <c r="Q568" s="448"/>
      <c r="R568" s="448"/>
      <c r="S568" s="471"/>
      <c r="T568" s="450"/>
      <c r="V568" s="21"/>
    </row>
    <row r="569" spans="1:24" ht="21.75" customHeight="1">
      <c r="A569" s="885"/>
      <c r="B569" s="460"/>
      <c r="C569" s="782"/>
      <c r="D569" s="778"/>
      <c r="E569" s="778"/>
      <c r="F569" s="778"/>
      <c r="G569" s="708"/>
      <c r="H569" s="708"/>
      <c r="I569" s="708"/>
      <c r="J569" s="708"/>
      <c r="K569" s="10" t="s">
        <v>64</v>
      </c>
      <c r="L569" s="164">
        <v>2</v>
      </c>
      <c r="M569" s="109">
        <v>0</v>
      </c>
      <c r="N569" s="109">
        <v>0</v>
      </c>
      <c r="O569" s="448"/>
      <c r="P569" s="448"/>
      <c r="Q569" s="448"/>
      <c r="R569" s="448"/>
      <c r="S569" s="471"/>
      <c r="T569" s="450"/>
      <c r="V569" s="21"/>
    </row>
    <row r="570" spans="1:24" ht="21.75" customHeight="1">
      <c r="A570" s="885"/>
      <c r="B570" s="460"/>
      <c r="C570" s="782"/>
      <c r="D570" s="778"/>
      <c r="E570" s="778"/>
      <c r="F570" s="778"/>
      <c r="G570" s="708"/>
      <c r="H570" s="708"/>
      <c r="I570" s="708"/>
      <c r="J570" s="708"/>
      <c r="K570" s="10" t="s">
        <v>65</v>
      </c>
      <c r="L570" s="164">
        <v>2</v>
      </c>
      <c r="M570" s="109">
        <v>0</v>
      </c>
      <c r="N570" s="109">
        <v>0</v>
      </c>
      <c r="O570" s="448"/>
      <c r="P570" s="448"/>
      <c r="Q570" s="448"/>
      <c r="R570" s="448"/>
      <c r="S570" s="471"/>
      <c r="T570" s="450"/>
      <c r="V570" s="21"/>
    </row>
    <row r="571" spans="1:24" ht="21.75" customHeight="1">
      <c r="A571" s="885"/>
      <c r="B571" s="460"/>
      <c r="C571" s="782"/>
      <c r="D571" s="778"/>
      <c r="E571" s="778"/>
      <c r="F571" s="778"/>
      <c r="G571" s="708"/>
      <c r="H571" s="708"/>
      <c r="I571" s="708"/>
      <c r="J571" s="708"/>
      <c r="K571" s="10" t="s">
        <v>66</v>
      </c>
      <c r="L571" s="164">
        <v>16</v>
      </c>
      <c r="M571" s="109">
        <v>1</v>
      </c>
      <c r="N571" s="109">
        <v>1</v>
      </c>
      <c r="O571" s="448"/>
      <c r="P571" s="448"/>
      <c r="Q571" s="448"/>
      <c r="R571" s="448"/>
      <c r="S571" s="471"/>
      <c r="T571" s="450"/>
      <c r="V571" s="21"/>
    </row>
    <row r="572" spans="1:24" s="4" customFormat="1" ht="21.75" customHeight="1">
      <c r="A572" s="885"/>
      <c r="B572" s="460"/>
      <c r="C572" s="782"/>
      <c r="D572" s="778"/>
      <c r="E572" s="778"/>
      <c r="F572" s="778"/>
      <c r="G572" s="427" t="s">
        <v>118</v>
      </c>
      <c r="H572" s="427"/>
      <c r="I572" s="427"/>
      <c r="J572" s="427"/>
      <c r="K572" s="427"/>
      <c r="L572" s="5">
        <f>SUM(L551:L571)</f>
        <v>68</v>
      </c>
      <c r="M572" s="5">
        <f>SUM(M551:M571)</f>
        <v>15</v>
      </c>
      <c r="N572" s="5">
        <f>SUM(N551:N571)</f>
        <v>15</v>
      </c>
      <c r="O572" s="448"/>
      <c r="P572" s="448"/>
      <c r="Q572" s="448"/>
      <c r="R572" s="448"/>
      <c r="S572" s="471"/>
      <c r="T572" s="450"/>
      <c r="V572" s="21"/>
      <c r="W572" s="21"/>
      <c r="X572" s="21"/>
    </row>
    <row r="573" spans="1:24" s="4" customFormat="1" ht="21.75" customHeight="1">
      <c r="A573" s="885"/>
      <c r="B573" s="460"/>
      <c r="C573" s="415" t="s">
        <v>270</v>
      </c>
      <c r="D573" s="479" t="s">
        <v>551</v>
      </c>
      <c r="E573" s="479"/>
      <c r="F573" s="479"/>
      <c r="G573" s="415" t="s">
        <v>271</v>
      </c>
      <c r="H573" s="874" t="s">
        <v>272</v>
      </c>
      <c r="I573" s="803" t="s">
        <v>119</v>
      </c>
      <c r="J573" s="803" t="s">
        <v>120</v>
      </c>
      <c r="K573" s="37" t="s">
        <v>102</v>
      </c>
      <c r="L573" s="201">
        <v>25</v>
      </c>
      <c r="M573" s="109">
        <v>0</v>
      </c>
      <c r="N573" s="109">
        <v>0</v>
      </c>
      <c r="O573" s="448" t="s">
        <v>273</v>
      </c>
      <c r="P573" s="448" t="s">
        <v>274</v>
      </c>
      <c r="Q573" s="448" t="s">
        <v>702</v>
      </c>
      <c r="R573" s="448" t="s">
        <v>121</v>
      </c>
      <c r="S573" s="471"/>
      <c r="T573" s="450" t="s">
        <v>67</v>
      </c>
      <c r="V573" s="21"/>
    </row>
    <row r="574" spans="1:24" s="4" customFormat="1" ht="21.75" customHeight="1">
      <c r="A574" s="885"/>
      <c r="B574" s="460"/>
      <c r="C574" s="415"/>
      <c r="D574" s="479"/>
      <c r="E574" s="479"/>
      <c r="F574" s="479"/>
      <c r="G574" s="415"/>
      <c r="H574" s="874"/>
      <c r="I574" s="803"/>
      <c r="J574" s="803"/>
      <c r="K574" s="37" t="s">
        <v>103</v>
      </c>
      <c r="L574" s="201">
        <v>25</v>
      </c>
      <c r="M574" s="109">
        <v>0</v>
      </c>
      <c r="N574" s="109">
        <v>0</v>
      </c>
      <c r="O574" s="448"/>
      <c r="P574" s="448"/>
      <c r="Q574" s="448"/>
      <c r="R574" s="448"/>
      <c r="S574" s="471"/>
      <c r="T574" s="450"/>
      <c r="V574" s="21"/>
    </row>
    <row r="575" spans="1:24" s="4" customFormat="1" ht="21.75" customHeight="1">
      <c r="A575" s="885"/>
      <c r="B575" s="460"/>
      <c r="C575" s="415"/>
      <c r="D575" s="479"/>
      <c r="E575" s="479"/>
      <c r="F575" s="479"/>
      <c r="G575" s="415"/>
      <c r="H575" s="874"/>
      <c r="I575" s="803"/>
      <c r="J575" s="803"/>
      <c r="K575" s="37" t="s">
        <v>104</v>
      </c>
      <c r="L575" s="201">
        <v>24</v>
      </c>
      <c r="M575" s="109">
        <v>1</v>
      </c>
      <c r="N575" s="109">
        <v>1</v>
      </c>
      <c r="O575" s="448"/>
      <c r="P575" s="448"/>
      <c r="Q575" s="448"/>
      <c r="R575" s="448"/>
      <c r="S575" s="471"/>
      <c r="T575" s="450"/>
      <c r="V575" s="21"/>
    </row>
    <row r="576" spans="1:24" s="4" customFormat="1" ht="21.75" customHeight="1">
      <c r="A576" s="885"/>
      <c r="B576" s="460"/>
      <c r="C576" s="415"/>
      <c r="D576" s="479"/>
      <c r="E576" s="479"/>
      <c r="F576" s="479"/>
      <c r="G576" s="415"/>
      <c r="H576" s="874"/>
      <c r="I576" s="803"/>
      <c r="J576" s="803"/>
      <c r="K576" s="37" t="s">
        <v>105</v>
      </c>
      <c r="L576" s="201">
        <v>1</v>
      </c>
      <c r="M576" s="109">
        <v>0</v>
      </c>
      <c r="N576" s="109">
        <v>0</v>
      </c>
      <c r="O576" s="448"/>
      <c r="P576" s="448"/>
      <c r="Q576" s="448"/>
      <c r="R576" s="448"/>
      <c r="S576" s="471"/>
      <c r="T576" s="450"/>
      <c r="V576" s="21"/>
    </row>
    <row r="577" spans="1:22" s="4" customFormat="1" ht="21.75" customHeight="1">
      <c r="A577" s="885"/>
      <c r="B577" s="460"/>
      <c r="C577" s="415"/>
      <c r="D577" s="479"/>
      <c r="E577" s="479"/>
      <c r="F577" s="479"/>
      <c r="G577" s="415"/>
      <c r="H577" s="874"/>
      <c r="I577" s="415"/>
      <c r="J577" s="415"/>
      <c r="K577" s="37" t="s">
        <v>106</v>
      </c>
      <c r="L577" s="201">
        <v>268</v>
      </c>
      <c r="M577" s="110">
        <v>7</v>
      </c>
      <c r="N577" s="110">
        <v>7</v>
      </c>
      <c r="O577" s="448"/>
      <c r="P577" s="448"/>
      <c r="Q577" s="448"/>
      <c r="R577" s="448"/>
      <c r="S577" s="471"/>
      <c r="T577" s="450"/>
      <c r="V577" s="21"/>
    </row>
    <row r="578" spans="1:22" s="4" customFormat="1" ht="21.75" customHeight="1">
      <c r="A578" s="885"/>
      <c r="B578" s="460"/>
      <c r="C578" s="415"/>
      <c r="D578" s="479"/>
      <c r="E578" s="479"/>
      <c r="F578" s="479"/>
      <c r="G578" s="415"/>
      <c r="H578" s="874"/>
      <c r="I578" s="415"/>
      <c r="J578" s="415"/>
      <c r="K578" s="37" t="s">
        <v>107</v>
      </c>
      <c r="L578" s="201">
        <v>197</v>
      </c>
      <c r="M578" s="110">
        <v>10</v>
      </c>
      <c r="N578" s="110">
        <v>10</v>
      </c>
      <c r="O578" s="448"/>
      <c r="P578" s="448"/>
      <c r="Q578" s="448"/>
      <c r="R578" s="448"/>
      <c r="S578" s="471"/>
      <c r="T578" s="450"/>
      <c r="V578" s="21"/>
    </row>
    <row r="579" spans="1:22" s="4" customFormat="1" ht="21.75" customHeight="1">
      <c r="A579" s="885"/>
      <c r="B579" s="460"/>
      <c r="C579" s="415"/>
      <c r="D579" s="479"/>
      <c r="E579" s="479"/>
      <c r="F579" s="479"/>
      <c r="G579" s="415"/>
      <c r="H579" s="874"/>
      <c r="I579" s="415"/>
      <c r="J579" s="415"/>
      <c r="K579" s="37">
        <v>107.98009999999999</v>
      </c>
      <c r="L579" s="201">
        <v>70</v>
      </c>
      <c r="M579" s="109">
        <v>1</v>
      </c>
      <c r="N579" s="109">
        <v>1</v>
      </c>
      <c r="O579" s="448"/>
      <c r="P579" s="448"/>
      <c r="Q579" s="448"/>
      <c r="R579" s="448"/>
      <c r="S579" s="471"/>
      <c r="T579" s="450"/>
      <c r="V579" s="21"/>
    </row>
    <row r="580" spans="1:22" s="4" customFormat="1" ht="21.75" customHeight="1">
      <c r="A580" s="885"/>
      <c r="B580" s="460"/>
      <c r="C580" s="415"/>
      <c r="D580" s="479"/>
      <c r="E580" s="479"/>
      <c r="F580" s="479"/>
      <c r="G580" s="427" t="s">
        <v>703</v>
      </c>
      <c r="H580" s="427"/>
      <c r="I580" s="427"/>
      <c r="J580" s="427"/>
      <c r="K580" s="427"/>
      <c r="L580" s="5">
        <f>SUM(L573:L579)</f>
        <v>610</v>
      </c>
      <c r="M580" s="5">
        <f>SUM(M573:M579)</f>
        <v>19</v>
      </c>
      <c r="N580" s="5">
        <f>SUM(N573:N579)</f>
        <v>19</v>
      </c>
      <c r="O580" s="448"/>
      <c r="P580" s="448"/>
      <c r="Q580" s="448"/>
      <c r="R580" s="448"/>
      <c r="S580" s="471"/>
      <c r="T580" s="450"/>
      <c r="V580" s="21"/>
    </row>
    <row r="581" spans="1:22" s="4" customFormat="1" ht="21.75" customHeight="1">
      <c r="A581" s="885"/>
      <c r="B581" s="460"/>
      <c r="C581" s="415" t="s">
        <v>275</v>
      </c>
      <c r="D581" s="479" t="s">
        <v>552</v>
      </c>
      <c r="E581" s="479"/>
      <c r="F581" s="479"/>
      <c r="G581" s="486" t="s">
        <v>276</v>
      </c>
      <c r="H581" s="486" t="s">
        <v>277</v>
      </c>
      <c r="I581" s="486" t="s">
        <v>119</v>
      </c>
      <c r="J581" s="486" t="s">
        <v>120</v>
      </c>
      <c r="K581" s="153" t="s">
        <v>278</v>
      </c>
      <c r="L581" s="164">
        <v>29</v>
      </c>
      <c r="M581" s="109">
        <v>0</v>
      </c>
      <c r="N581" s="109">
        <v>0</v>
      </c>
      <c r="O581" s="448" t="s">
        <v>1025</v>
      </c>
      <c r="P581" s="448" t="s">
        <v>1026</v>
      </c>
      <c r="Q581" s="448" t="s">
        <v>1283</v>
      </c>
      <c r="R581" s="448" t="s">
        <v>1282</v>
      </c>
      <c r="S581" s="471"/>
      <c r="T581" s="450" t="s">
        <v>67</v>
      </c>
      <c r="V581" s="21"/>
    </row>
    <row r="582" spans="1:22" s="4" customFormat="1" ht="21.75" customHeight="1">
      <c r="A582" s="885"/>
      <c r="B582" s="460"/>
      <c r="C582" s="415"/>
      <c r="D582" s="479"/>
      <c r="E582" s="479"/>
      <c r="F582" s="479"/>
      <c r="G582" s="486"/>
      <c r="H582" s="486"/>
      <c r="I582" s="486"/>
      <c r="J582" s="486"/>
      <c r="K582" s="153" t="s">
        <v>279</v>
      </c>
      <c r="L582" s="164">
        <v>17</v>
      </c>
      <c r="M582" s="109">
        <v>0</v>
      </c>
      <c r="N582" s="109">
        <v>0</v>
      </c>
      <c r="O582" s="448"/>
      <c r="P582" s="448"/>
      <c r="Q582" s="448"/>
      <c r="R582" s="448"/>
      <c r="S582" s="471"/>
      <c r="T582" s="450"/>
      <c r="V582" s="21"/>
    </row>
    <row r="583" spans="1:22" s="4" customFormat="1" ht="21.75" customHeight="1">
      <c r="A583" s="885"/>
      <c r="B583" s="460"/>
      <c r="C583" s="415"/>
      <c r="D583" s="479"/>
      <c r="E583" s="479"/>
      <c r="F583" s="479"/>
      <c r="G583" s="486"/>
      <c r="H583" s="486"/>
      <c r="I583" s="486"/>
      <c r="J583" s="486"/>
      <c r="K583" s="153" t="s">
        <v>280</v>
      </c>
      <c r="L583" s="164">
        <v>46</v>
      </c>
      <c r="M583" s="109">
        <v>0</v>
      </c>
      <c r="N583" s="109">
        <v>0</v>
      </c>
      <c r="O583" s="448"/>
      <c r="P583" s="448"/>
      <c r="Q583" s="448"/>
      <c r="R583" s="448"/>
      <c r="S583" s="471"/>
      <c r="T583" s="450"/>
      <c r="V583" s="21"/>
    </row>
    <row r="584" spans="1:22" s="4" customFormat="1" ht="21.75" customHeight="1">
      <c r="A584" s="885"/>
      <c r="B584" s="460"/>
      <c r="C584" s="415"/>
      <c r="D584" s="479"/>
      <c r="E584" s="479"/>
      <c r="F584" s="479"/>
      <c r="G584" s="486"/>
      <c r="H584" s="486"/>
      <c r="I584" s="486"/>
      <c r="J584" s="486"/>
      <c r="K584" s="153" t="s">
        <v>281</v>
      </c>
      <c r="L584" s="164">
        <v>58</v>
      </c>
      <c r="M584" s="109">
        <v>5</v>
      </c>
      <c r="N584" s="109">
        <v>2</v>
      </c>
      <c r="O584" s="448"/>
      <c r="P584" s="448"/>
      <c r="Q584" s="448"/>
      <c r="R584" s="448"/>
      <c r="S584" s="471"/>
      <c r="T584" s="450"/>
      <c r="V584" s="21"/>
    </row>
    <row r="585" spans="1:22" s="4" customFormat="1" ht="21.75" customHeight="1">
      <c r="A585" s="885"/>
      <c r="B585" s="460"/>
      <c r="C585" s="415"/>
      <c r="D585" s="479"/>
      <c r="E585" s="479"/>
      <c r="F585" s="479"/>
      <c r="G585" s="486"/>
      <c r="H585" s="486"/>
      <c r="I585" s="486"/>
      <c r="J585" s="486"/>
      <c r="K585" s="153" t="s">
        <v>282</v>
      </c>
      <c r="L585" s="164">
        <v>29</v>
      </c>
      <c r="M585" s="109">
        <v>0</v>
      </c>
      <c r="N585" s="109">
        <v>0</v>
      </c>
      <c r="O585" s="448"/>
      <c r="P585" s="448"/>
      <c r="Q585" s="448"/>
      <c r="R585" s="448"/>
      <c r="S585" s="471"/>
      <c r="T585" s="450"/>
      <c r="V585" s="21"/>
    </row>
    <row r="586" spans="1:22" s="4" customFormat="1" ht="21.75" customHeight="1">
      <c r="A586" s="885"/>
      <c r="B586" s="460"/>
      <c r="C586" s="415"/>
      <c r="D586" s="479"/>
      <c r="E586" s="479"/>
      <c r="F586" s="479"/>
      <c r="G586" s="486"/>
      <c r="H586" s="486"/>
      <c r="I586" s="486"/>
      <c r="J586" s="486"/>
      <c r="K586" s="153" t="s">
        <v>283</v>
      </c>
      <c r="L586" s="164">
        <v>145</v>
      </c>
      <c r="M586" s="109">
        <v>3</v>
      </c>
      <c r="N586" s="109">
        <v>1</v>
      </c>
      <c r="O586" s="448"/>
      <c r="P586" s="448"/>
      <c r="Q586" s="448"/>
      <c r="R586" s="448"/>
      <c r="S586" s="471"/>
      <c r="T586" s="450"/>
      <c r="V586" s="21"/>
    </row>
    <row r="587" spans="1:22" s="4" customFormat="1" ht="21.75" customHeight="1">
      <c r="A587" s="885"/>
      <c r="B587" s="460"/>
      <c r="C587" s="415"/>
      <c r="D587" s="479"/>
      <c r="E587" s="479"/>
      <c r="F587" s="479"/>
      <c r="G587" s="486"/>
      <c r="H587" s="486"/>
      <c r="I587" s="486"/>
      <c r="J587" s="486"/>
      <c r="K587" s="153" t="s">
        <v>284</v>
      </c>
      <c r="L587" s="164">
        <v>1</v>
      </c>
      <c r="M587" s="109">
        <v>0</v>
      </c>
      <c r="N587" s="109">
        <v>0</v>
      </c>
      <c r="O587" s="448"/>
      <c r="P587" s="448"/>
      <c r="Q587" s="448"/>
      <c r="R587" s="448"/>
      <c r="S587" s="471"/>
      <c r="T587" s="450"/>
      <c r="V587" s="21"/>
    </row>
    <row r="588" spans="1:22" s="4" customFormat="1" ht="21.75" customHeight="1">
      <c r="A588" s="885"/>
      <c r="B588" s="460"/>
      <c r="C588" s="415"/>
      <c r="D588" s="479"/>
      <c r="E588" s="479"/>
      <c r="F588" s="479"/>
      <c r="G588" s="486"/>
      <c r="H588" s="486"/>
      <c r="I588" s="486"/>
      <c r="J588" s="486"/>
      <c r="K588" s="153" t="s">
        <v>285</v>
      </c>
      <c r="L588" s="164">
        <v>1</v>
      </c>
      <c r="M588" s="109">
        <v>0</v>
      </c>
      <c r="N588" s="109">
        <v>0</v>
      </c>
      <c r="O588" s="448"/>
      <c r="P588" s="448"/>
      <c r="Q588" s="448"/>
      <c r="R588" s="448"/>
      <c r="S588" s="471"/>
      <c r="T588" s="450"/>
      <c r="V588" s="21"/>
    </row>
    <row r="589" spans="1:22" s="4" customFormat="1" ht="21.75" customHeight="1">
      <c r="A589" s="885"/>
      <c r="B589" s="460"/>
      <c r="C589" s="415"/>
      <c r="D589" s="479"/>
      <c r="E589" s="479"/>
      <c r="F589" s="479"/>
      <c r="G589" s="486"/>
      <c r="H589" s="486"/>
      <c r="I589" s="486"/>
      <c r="J589" s="486"/>
      <c r="K589" s="153" t="s">
        <v>286</v>
      </c>
      <c r="L589" s="164">
        <v>2</v>
      </c>
      <c r="M589" s="109">
        <v>0</v>
      </c>
      <c r="N589" s="109">
        <v>0</v>
      </c>
      <c r="O589" s="448"/>
      <c r="P589" s="448"/>
      <c r="Q589" s="448"/>
      <c r="R589" s="448"/>
      <c r="S589" s="471"/>
      <c r="T589" s="450"/>
      <c r="V589" s="21"/>
    </row>
    <row r="590" spans="1:22" s="4" customFormat="1" ht="21.75" customHeight="1">
      <c r="A590" s="885"/>
      <c r="B590" s="460"/>
      <c r="C590" s="415"/>
      <c r="D590" s="479"/>
      <c r="E590" s="479"/>
      <c r="F590" s="479"/>
      <c r="G590" s="486"/>
      <c r="H590" s="486"/>
      <c r="I590" s="486"/>
      <c r="J590" s="486"/>
      <c r="K590" s="153" t="s">
        <v>287</v>
      </c>
      <c r="L590" s="164">
        <v>1</v>
      </c>
      <c r="M590" s="109">
        <v>0</v>
      </c>
      <c r="N590" s="109">
        <v>0</v>
      </c>
      <c r="O590" s="448"/>
      <c r="P590" s="448"/>
      <c r="Q590" s="448"/>
      <c r="R590" s="448"/>
      <c r="S590" s="471"/>
      <c r="T590" s="450"/>
      <c r="V590" s="21"/>
    </row>
    <row r="591" spans="1:22" s="4" customFormat="1" ht="21.75" customHeight="1">
      <c r="A591" s="885"/>
      <c r="B591" s="460"/>
      <c r="C591" s="415"/>
      <c r="D591" s="479"/>
      <c r="E591" s="479"/>
      <c r="F591" s="479"/>
      <c r="G591" s="486"/>
      <c r="H591" s="486"/>
      <c r="I591" s="486"/>
      <c r="J591" s="486"/>
      <c r="K591" s="153" t="s">
        <v>288</v>
      </c>
      <c r="L591" s="164">
        <v>1</v>
      </c>
      <c r="M591" s="109">
        <v>0</v>
      </c>
      <c r="N591" s="109">
        <v>0</v>
      </c>
      <c r="O591" s="448"/>
      <c r="P591" s="448"/>
      <c r="Q591" s="448"/>
      <c r="R591" s="448"/>
      <c r="S591" s="471"/>
      <c r="T591" s="450"/>
      <c r="V591" s="21"/>
    </row>
    <row r="592" spans="1:22" s="4" customFormat="1" ht="21.75" customHeight="1">
      <c r="A592" s="885"/>
      <c r="B592" s="460"/>
      <c r="C592" s="415"/>
      <c r="D592" s="479"/>
      <c r="E592" s="479"/>
      <c r="F592" s="479"/>
      <c r="G592" s="427" t="s">
        <v>118</v>
      </c>
      <c r="H592" s="427"/>
      <c r="I592" s="427"/>
      <c r="J592" s="427"/>
      <c r="K592" s="427"/>
      <c r="L592" s="5">
        <f>SUM(L581:L591)</f>
        <v>330</v>
      </c>
      <c r="M592" s="5">
        <f>SUM(M581:M591)</f>
        <v>8</v>
      </c>
      <c r="N592" s="5">
        <f>SUM(N581:N591)</f>
        <v>3</v>
      </c>
      <c r="O592" s="448"/>
      <c r="P592" s="448"/>
      <c r="Q592" s="448"/>
      <c r="R592" s="448"/>
      <c r="S592" s="471"/>
      <c r="T592" s="450"/>
      <c r="V592" s="21"/>
    </row>
    <row r="593" spans="1:22" s="4" customFormat="1" ht="21.75" customHeight="1">
      <c r="A593" s="885"/>
      <c r="B593" s="460"/>
      <c r="C593" s="481" t="s">
        <v>571</v>
      </c>
      <c r="D593" s="480" t="s">
        <v>572</v>
      </c>
      <c r="E593" s="481"/>
      <c r="F593" s="481"/>
      <c r="G593" s="481" t="s">
        <v>553</v>
      </c>
      <c r="H593" s="481" t="s">
        <v>554</v>
      </c>
      <c r="I593" s="481" t="s">
        <v>540</v>
      </c>
      <c r="J593" s="481" t="s">
        <v>541</v>
      </c>
      <c r="K593" s="202" t="s">
        <v>555</v>
      </c>
      <c r="L593" s="258">
        <v>20</v>
      </c>
      <c r="M593" s="109">
        <v>8</v>
      </c>
      <c r="N593" s="109">
        <v>8</v>
      </c>
      <c r="O593" s="775">
        <v>43099</v>
      </c>
      <c r="P593" s="775">
        <v>43415</v>
      </c>
      <c r="Q593" s="859" t="s">
        <v>1027</v>
      </c>
      <c r="R593" s="481" t="s">
        <v>1028</v>
      </c>
      <c r="S593" s="481"/>
      <c r="T593" s="481" t="s">
        <v>67</v>
      </c>
      <c r="V593" s="21"/>
    </row>
    <row r="594" spans="1:22" s="4" customFormat="1" ht="21.75" customHeight="1">
      <c r="A594" s="885"/>
      <c r="B594" s="460"/>
      <c r="C594" s="481"/>
      <c r="D594" s="481"/>
      <c r="E594" s="481"/>
      <c r="F594" s="481"/>
      <c r="G594" s="481"/>
      <c r="H594" s="481"/>
      <c r="I594" s="481"/>
      <c r="J594" s="481"/>
      <c r="K594" s="202" t="s">
        <v>557</v>
      </c>
      <c r="L594" s="258">
        <v>19</v>
      </c>
      <c r="M594" s="109">
        <v>1</v>
      </c>
      <c r="N594" s="109">
        <v>1</v>
      </c>
      <c r="O594" s="481"/>
      <c r="P594" s="481"/>
      <c r="Q594" s="859"/>
      <c r="R594" s="481"/>
      <c r="S594" s="481"/>
      <c r="T594" s="481"/>
      <c r="V594" s="21"/>
    </row>
    <row r="595" spans="1:22" s="4" customFormat="1" ht="21.75" customHeight="1">
      <c r="A595" s="885"/>
      <c r="B595" s="460"/>
      <c r="C595" s="481"/>
      <c r="D595" s="481"/>
      <c r="E595" s="481"/>
      <c r="F595" s="481"/>
      <c r="G595" s="481"/>
      <c r="H595" s="481"/>
      <c r="I595" s="481"/>
      <c r="J595" s="481"/>
      <c r="K595" s="202" t="s">
        <v>558</v>
      </c>
      <c r="L595" s="258">
        <v>19</v>
      </c>
      <c r="M595" s="109">
        <v>9</v>
      </c>
      <c r="N595" s="109">
        <v>9</v>
      </c>
      <c r="O595" s="481"/>
      <c r="P595" s="481"/>
      <c r="Q595" s="859"/>
      <c r="R595" s="481"/>
      <c r="S595" s="481"/>
      <c r="T595" s="481"/>
      <c r="V595" s="21"/>
    </row>
    <row r="596" spans="1:22" s="4" customFormat="1" ht="21.75" customHeight="1">
      <c r="A596" s="885"/>
      <c r="B596" s="460"/>
      <c r="C596" s="481"/>
      <c r="D596" s="481"/>
      <c r="E596" s="481"/>
      <c r="F596" s="481"/>
      <c r="G596" s="481"/>
      <c r="H596" s="481"/>
      <c r="I596" s="481"/>
      <c r="J596" s="481"/>
      <c r="K596" s="202" t="s">
        <v>559</v>
      </c>
      <c r="L596" s="258">
        <v>18</v>
      </c>
      <c r="M596" s="109">
        <v>12</v>
      </c>
      <c r="N596" s="109">
        <v>12</v>
      </c>
      <c r="O596" s="481"/>
      <c r="P596" s="481"/>
      <c r="Q596" s="859"/>
      <c r="R596" s="481"/>
      <c r="S596" s="481"/>
      <c r="T596" s="481"/>
      <c r="V596" s="21"/>
    </row>
    <row r="597" spans="1:22" s="4" customFormat="1" ht="21.75" customHeight="1">
      <c r="A597" s="885"/>
      <c r="B597" s="460"/>
      <c r="C597" s="481"/>
      <c r="D597" s="481"/>
      <c r="E597" s="481"/>
      <c r="F597" s="481"/>
      <c r="G597" s="481"/>
      <c r="H597" s="481"/>
      <c r="I597" s="481"/>
      <c r="J597" s="481"/>
      <c r="K597" s="163" t="s">
        <v>560</v>
      </c>
      <c r="L597" s="258">
        <v>36</v>
      </c>
      <c r="M597" s="109">
        <v>36</v>
      </c>
      <c r="N597" s="109">
        <v>36</v>
      </c>
      <c r="O597" s="481"/>
      <c r="P597" s="481"/>
      <c r="Q597" s="859"/>
      <c r="R597" s="481"/>
      <c r="S597" s="481"/>
      <c r="T597" s="481"/>
      <c r="V597" s="21"/>
    </row>
    <row r="598" spans="1:22" s="4" customFormat="1" ht="21.75" customHeight="1">
      <c r="A598" s="885"/>
      <c r="B598" s="460"/>
      <c r="C598" s="481"/>
      <c r="D598" s="481"/>
      <c r="E598" s="481"/>
      <c r="F598" s="481"/>
      <c r="G598" s="858" t="s">
        <v>543</v>
      </c>
      <c r="H598" s="858"/>
      <c r="I598" s="858"/>
      <c r="J598" s="858"/>
      <c r="K598" s="858"/>
      <c r="L598" s="203">
        <f>SUM(L593:L597)</f>
        <v>112</v>
      </c>
      <c r="M598" s="204">
        <f>SUM(M593:M597)</f>
        <v>66</v>
      </c>
      <c r="N598" s="204">
        <f>SUM(N593:N597)</f>
        <v>66</v>
      </c>
      <c r="O598" s="481"/>
      <c r="P598" s="481"/>
      <c r="Q598" s="859"/>
      <c r="R598" s="481"/>
      <c r="S598" s="481"/>
      <c r="T598" s="481"/>
      <c r="V598" s="21"/>
    </row>
    <row r="599" spans="1:22" s="4" customFormat="1" ht="21.75" customHeight="1">
      <c r="A599" s="885"/>
      <c r="B599" s="460"/>
      <c r="C599" s="481" t="s">
        <v>573</v>
      </c>
      <c r="D599" s="480" t="s">
        <v>574</v>
      </c>
      <c r="E599" s="481"/>
      <c r="F599" s="481"/>
      <c r="G599" s="480" t="s">
        <v>561</v>
      </c>
      <c r="H599" s="480" t="s">
        <v>562</v>
      </c>
      <c r="I599" s="481" t="s">
        <v>540</v>
      </c>
      <c r="J599" s="481" t="s">
        <v>541</v>
      </c>
      <c r="K599" s="163">
        <v>33.700000000000003</v>
      </c>
      <c r="L599" s="163">
        <v>14</v>
      </c>
      <c r="M599" s="224">
        <v>0</v>
      </c>
      <c r="N599" s="224">
        <v>0</v>
      </c>
      <c r="O599" s="775">
        <v>43313</v>
      </c>
      <c r="P599" s="775">
        <v>43334</v>
      </c>
      <c r="Q599" s="775">
        <v>43342</v>
      </c>
      <c r="R599" s="481" t="s">
        <v>563</v>
      </c>
      <c r="S599" s="481"/>
      <c r="T599" s="481" t="s">
        <v>67</v>
      </c>
      <c r="V599" s="21"/>
    </row>
    <row r="600" spans="1:22" s="4" customFormat="1" ht="21.75" customHeight="1">
      <c r="A600" s="885"/>
      <c r="B600" s="460"/>
      <c r="C600" s="481"/>
      <c r="D600" s="481"/>
      <c r="E600" s="481"/>
      <c r="F600" s="481"/>
      <c r="G600" s="481"/>
      <c r="H600" s="481"/>
      <c r="I600" s="481"/>
      <c r="J600" s="481"/>
      <c r="K600" s="163">
        <v>55.7</v>
      </c>
      <c r="L600" s="163">
        <v>14</v>
      </c>
      <c r="M600" s="224">
        <v>0</v>
      </c>
      <c r="N600" s="224">
        <v>0</v>
      </c>
      <c r="O600" s="481"/>
      <c r="P600" s="481"/>
      <c r="Q600" s="481"/>
      <c r="R600" s="481"/>
      <c r="S600" s="481"/>
      <c r="T600" s="481"/>
      <c r="V600" s="21"/>
    </row>
    <row r="601" spans="1:22" s="4" customFormat="1" ht="21.75" customHeight="1">
      <c r="A601" s="885"/>
      <c r="B601" s="460"/>
      <c r="C601" s="481"/>
      <c r="D601" s="481"/>
      <c r="E601" s="481"/>
      <c r="F601" s="481"/>
      <c r="G601" s="481"/>
      <c r="H601" s="481"/>
      <c r="I601" s="481"/>
      <c r="J601" s="481"/>
      <c r="K601" s="163">
        <v>56.7</v>
      </c>
      <c r="L601" s="163">
        <v>14</v>
      </c>
      <c r="M601" s="224">
        <v>0</v>
      </c>
      <c r="N601" s="224">
        <v>0</v>
      </c>
      <c r="O601" s="481"/>
      <c r="P601" s="481"/>
      <c r="Q601" s="481"/>
      <c r="R601" s="481"/>
      <c r="S601" s="481"/>
      <c r="T601" s="481"/>
      <c r="V601" s="21"/>
    </row>
    <row r="602" spans="1:22" s="4" customFormat="1" ht="21.75" customHeight="1">
      <c r="A602" s="885"/>
      <c r="B602" s="460"/>
      <c r="C602" s="481"/>
      <c r="D602" s="481"/>
      <c r="E602" s="481"/>
      <c r="F602" s="481"/>
      <c r="G602" s="481"/>
      <c r="H602" s="481"/>
      <c r="I602" s="481"/>
      <c r="J602" s="481"/>
      <c r="K602" s="163">
        <v>59.6</v>
      </c>
      <c r="L602" s="163">
        <v>14</v>
      </c>
      <c r="M602" s="224">
        <v>0</v>
      </c>
      <c r="N602" s="224">
        <v>0</v>
      </c>
      <c r="O602" s="481"/>
      <c r="P602" s="481"/>
      <c r="Q602" s="481"/>
      <c r="R602" s="481"/>
      <c r="S602" s="481"/>
      <c r="T602" s="481"/>
      <c r="V602" s="21"/>
    </row>
    <row r="603" spans="1:22" s="4" customFormat="1" ht="21.75" customHeight="1">
      <c r="A603" s="885"/>
      <c r="B603" s="460"/>
      <c r="C603" s="481"/>
      <c r="D603" s="481"/>
      <c r="E603" s="481"/>
      <c r="F603" s="481"/>
      <c r="G603" s="858" t="s">
        <v>543</v>
      </c>
      <c r="H603" s="858"/>
      <c r="I603" s="858"/>
      <c r="J603" s="858"/>
      <c r="K603" s="858"/>
      <c r="L603" s="203">
        <f>SUM(L599:L602)</f>
        <v>56</v>
      </c>
      <c r="M603" s="204">
        <f>SUM(M599:M602)</f>
        <v>0</v>
      </c>
      <c r="N603" s="204">
        <f>SUM(N599:N602)</f>
        <v>0</v>
      </c>
      <c r="O603" s="481"/>
      <c r="P603" s="481"/>
      <c r="Q603" s="481"/>
      <c r="R603" s="481"/>
      <c r="S603" s="481"/>
      <c r="T603" s="481"/>
      <c r="V603" s="21"/>
    </row>
    <row r="604" spans="1:22" s="4" customFormat="1" ht="21.75" customHeight="1">
      <c r="A604" s="885"/>
      <c r="B604" s="460"/>
      <c r="C604" s="481" t="s">
        <v>575</v>
      </c>
      <c r="D604" s="480" t="s">
        <v>576</v>
      </c>
      <c r="E604" s="481"/>
      <c r="F604" s="481"/>
      <c r="G604" s="481" t="s">
        <v>564</v>
      </c>
      <c r="H604" s="480" t="s">
        <v>565</v>
      </c>
      <c r="I604" s="481" t="s">
        <v>540</v>
      </c>
      <c r="J604" s="480" t="s">
        <v>566</v>
      </c>
      <c r="K604" s="163" t="s">
        <v>102</v>
      </c>
      <c r="L604" s="163">
        <v>0</v>
      </c>
      <c r="M604" s="176">
        <v>0</v>
      </c>
      <c r="N604" s="176">
        <v>0</v>
      </c>
      <c r="O604" s="775">
        <v>42500</v>
      </c>
      <c r="P604" s="481"/>
      <c r="Q604" s="860" t="s">
        <v>965</v>
      </c>
      <c r="R604" s="481" t="s">
        <v>563</v>
      </c>
      <c r="S604" s="481"/>
      <c r="T604" s="481" t="s">
        <v>67</v>
      </c>
      <c r="V604" s="21"/>
    </row>
    <row r="605" spans="1:22" s="4" customFormat="1" ht="21.75" customHeight="1">
      <c r="A605" s="885"/>
      <c r="B605" s="460"/>
      <c r="C605" s="481"/>
      <c r="D605" s="481"/>
      <c r="E605" s="481"/>
      <c r="F605" s="481"/>
      <c r="G605" s="481"/>
      <c r="H605" s="480"/>
      <c r="I605" s="481"/>
      <c r="J605" s="481"/>
      <c r="K605" s="163" t="s">
        <v>567</v>
      </c>
      <c r="L605" s="163">
        <v>0</v>
      </c>
      <c r="M605" s="176">
        <v>0</v>
      </c>
      <c r="N605" s="176">
        <v>0</v>
      </c>
      <c r="O605" s="481"/>
      <c r="P605" s="481"/>
      <c r="Q605" s="860"/>
      <c r="R605" s="481"/>
      <c r="S605" s="481"/>
      <c r="T605" s="481"/>
      <c r="V605" s="21"/>
    </row>
    <row r="606" spans="1:22" s="4" customFormat="1" ht="21.75" customHeight="1">
      <c r="A606" s="885"/>
      <c r="B606" s="460"/>
      <c r="C606" s="481"/>
      <c r="D606" s="481"/>
      <c r="E606" s="481"/>
      <c r="F606" s="481"/>
      <c r="G606" s="481"/>
      <c r="H606" s="480"/>
      <c r="I606" s="481"/>
      <c r="J606" s="481"/>
      <c r="K606" s="163" t="s">
        <v>568</v>
      </c>
      <c r="L606" s="163">
        <v>0</v>
      </c>
      <c r="M606" s="176">
        <v>0</v>
      </c>
      <c r="N606" s="176">
        <v>0</v>
      </c>
      <c r="O606" s="481"/>
      <c r="P606" s="481"/>
      <c r="Q606" s="860"/>
      <c r="R606" s="481"/>
      <c r="S606" s="481"/>
      <c r="T606" s="481"/>
      <c r="V606" s="21"/>
    </row>
    <row r="607" spans="1:22" s="4" customFormat="1" ht="21.75" customHeight="1">
      <c r="A607" s="885"/>
      <c r="B607" s="460"/>
      <c r="C607" s="481"/>
      <c r="D607" s="481"/>
      <c r="E607" s="481"/>
      <c r="F607" s="481"/>
      <c r="G607" s="481"/>
      <c r="H607" s="480"/>
      <c r="I607" s="481"/>
      <c r="J607" s="481"/>
      <c r="K607" s="163" t="s">
        <v>105</v>
      </c>
      <c r="L607" s="163">
        <v>0</v>
      </c>
      <c r="M607" s="176">
        <v>0</v>
      </c>
      <c r="N607" s="176">
        <v>0</v>
      </c>
      <c r="O607" s="481"/>
      <c r="P607" s="481"/>
      <c r="Q607" s="860"/>
      <c r="R607" s="481"/>
      <c r="S607" s="481"/>
      <c r="T607" s="481"/>
      <c r="V607" s="21"/>
    </row>
    <row r="608" spans="1:22" s="4" customFormat="1" ht="21.75" customHeight="1">
      <c r="A608" s="885"/>
      <c r="B608" s="460"/>
      <c r="C608" s="481"/>
      <c r="D608" s="481"/>
      <c r="E608" s="481"/>
      <c r="F608" s="481"/>
      <c r="G608" s="481"/>
      <c r="H608" s="480"/>
      <c r="I608" s="481"/>
      <c r="J608" s="481"/>
      <c r="K608" s="163" t="s">
        <v>569</v>
      </c>
      <c r="L608" s="163">
        <v>324</v>
      </c>
      <c r="M608" s="176">
        <v>0</v>
      </c>
      <c r="N608" s="176">
        <v>0</v>
      </c>
      <c r="O608" s="481"/>
      <c r="P608" s="481"/>
      <c r="Q608" s="860"/>
      <c r="R608" s="481"/>
      <c r="S608" s="481"/>
      <c r="T608" s="481"/>
      <c r="V608" s="21"/>
    </row>
    <row r="609" spans="1:22" s="4" customFormat="1" ht="21.75" customHeight="1">
      <c r="A609" s="885"/>
      <c r="B609" s="460"/>
      <c r="C609" s="481"/>
      <c r="D609" s="481"/>
      <c r="E609" s="481"/>
      <c r="F609" s="481"/>
      <c r="G609" s="481"/>
      <c r="H609" s="480"/>
      <c r="I609" s="481"/>
      <c r="J609" s="481"/>
      <c r="K609" s="163" t="s">
        <v>570</v>
      </c>
      <c r="L609" s="163">
        <v>0</v>
      </c>
      <c r="M609" s="176">
        <v>0</v>
      </c>
      <c r="N609" s="176">
        <v>0</v>
      </c>
      <c r="O609" s="481"/>
      <c r="P609" s="481"/>
      <c r="Q609" s="860"/>
      <c r="R609" s="481"/>
      <c r="S609" s="481"/>
      <c r="T609" s="481"/>
      <c r="V609" s="21"/>
    </row>
    <row r="610" spans="1:22" s="4" customFormat="1" ht="21.75" customHeight="1">
      <c r="A610" s="885"/>
      <c r="B610" s="460"/>
      <c r="C610" s="481"/>
      <c r="D610" s="481"/>
      <c r="E610" s="481"/>
      <c r="F610" s="481"/>
      <c r="G610" s="481"/>
      <c r="H610" s="480"/>
      <c r="I610" s="481"/>
      <c r="J610" s="481"/>
      <c r="K610" s="163">
        <v>107.98009999999999</v>
      </c>
      <c r="L610" s="163">
        <v>0</v>
      </c>
      <c r="M610" s="176">
        <v>0</v>
      </c>
      <c r="N610" s="176">
        <v>0</v>
      </c>
      <c r="O610" s="481"/>
      <c r="P610" s="481"/>
      <c r="Q610" s="860"/>
      <c r="R610" s="481"/>
      <c r="S610" s="481"/>
      <c r="T610" s="481"/>
      <c r="V610" s="21"/>
    </row>
    <row r="611" spans="1:22" s="4" customFormat="1" ht="21.75" customHeight="1">
      <c r="A611" s="885"/>
      <c r="B611" s="460"/>
      <c r="C611" s="481"/>
      <c r="D611" s="481"/>
      <c r="E611" s="481"/>
      <c r="F611" s="481"/>
      <c r="G611" s="858" t="s">
        <v>543</v>
      </c>
      <c r="H611" s="858"/>
      <c r="I611" s="858"/>
      <c r="J611" s="858"/>
      <c r="K611" s="858"/>
      <c r="L611" s="203">
        <v>324</v>
      </c>
      <c r="M611" s="204">
        <v>0</v>
      </c>
      <c r="N611" s="204">
        <v>0</v>
      </c>
      <c r="O611" s="481"/>
      <c r="P611" s="481"/>
      <c r="Q611" s="860"/>
      <c r="R611" s="481"/>
      <c r="S611" s="481"/>
      <c r="T611" s="481"/>
      <c r="V611" s="21"/>
    </row>
    <row r="612" spans="1:22" s="4" customFormat="1" ht="21.75" customHeight="1">
      <c r="A612" s="885"/>
      <c r="B612" s="784" t="s">
        <v>124</v>
      </c>
      <c r="C612" s="784"/>
      <c r="D612" s="784"/>
      <c r="E612" s="784"/>
      <c r="F612" s="784"/>
      <c r="G612" s="784"/>
      <c r="H612" s="784"/>
      <c r="I612" s="784"/>
      <c r="J612" s="784"/>
      <c r="K612" s="784"/>
      <c r="L612" s="16">
        <f>SUM(L580,L572,L592,L611,L603,L598)</f>
        <v>1500</v>
      </c>
      <c r="M612" s="16">
        <f>SUM(M580,M572,M592,M611,M603,M598)</f>
        <v>108</v>
      </c>
      <c r="N612" s="16">
        <f>SUM(N580,N572,N592,N611,N603,N598)</f>
        <v>103</v>
      </c>
      <c r="O612" s="1"/>
      <c r="P612" s="1"/>
      <c r="Q612" s="25"/>
      <c r="R612" s="25"/>
      <c r="S612" s="25"/>
      <c r="T612" s="25"/>
      <c r="U612" s="21"/>
      <c r="V612" s="21"/>
    </row>
    <row r="613" spans="1:22" s="4" customFormat="1" ht="21.75" customHeight="1">
      <c r="A613" s="885"/>
      <c r="B613" s="460" t="s">
        <v>289</v>
      </c>
      <c r="C613" s="782" t="s">
        <v>290</v>
      </c>
      <c r="D613" s="778" t="s">
        <v>291</v>
      </c>
      <c r="E613" s="778"/>
      <c r="F613" s="778"/>
      <c r="G613" s="509" t="s">
        <v>292</v>
      </c>
      <c r="H613" s="509" t="s">
        <v>293</v>
      </c>
      <c r="I613" s="510" t="s">
        <v>119</v>
      </c>
      <c r="J613" s="510" t="s">
        <v>120</v>
      </c>
      <c r="K613" s="38">
        <v>84.9</v>
      </c>
      <c r="L613" s="156">
        <v>352</v>
      </c>
      <c r="M613" s="167">
        <v>0</v>
      </c>
      <c r="N613" s="167">
        <v>0</v>
      </c>
      <c r="O613" s="448" t="s">
        <v>294</v>
      </c>
      <c r="P613" s="448" t="s">
        <v>295</v>
      </c>
      <c r="Q613" s="448" t="s">
        <v>296</v>
      </c>
      <c r="R613" s="451" t="s">
        <v>122</v>
      </c>
      <c r="S613" s="423" t="s">
        <v>977</v>
      </c>
      <c r="T613" s="451" t="s">
        <v>948</v>
      </c>
      <c r="V613" s="21"/>
    </row>
    <row r="614" spans="1:22" ht="21.75" customHeight="1">
      <c r="A614" s="885"/>
      <c r="B614" s="460"/>
      <c r="C614" s="782"/>
      <c r="D614" s="778"/>
      <c r="E614" s="778"/>
      <c r="F614" s="778"/>
      <c r="G614" s="509"/>
      <c r="H614" s="509"/>
      <c r="I614" s="510"/>
      <c r="J614" s="510"/>
      <c r="K614" s="38">
        <v>97.3</v>
      </c>
      <c r="L614" s="156">
        <v>169</v>
      </c>
      <c r="M614" s="167">
        <v>0</v>
      </c>
      <c r="N614" s="167">
        <v>0</v>
      </c>
      <c r="O614" s="448"/>
      <c r="P614" s="448"/>
      <c r="Q614" s="448"/>
      <c r="R614" s="451"/>
      <c r="S614" s="424"/>
      <c r="T614" s="451"/>
      <c r="V614" s="21"/>
    </row>
    <row r="615" spans="1:22" ht="21.75" customHeight="1">
      <c r="A615" s="885"/>
      <c r="B615" s="460"/>
      <c r="C615" s="782"/>
      <c r="D615" s="778"/>
      <c r="E615" s="778"/>
      <c r="F615" s="778"/>
      <c r="G615" s="509"/>
      <c r="H615" s="509"/>
      <c r="I615" s="510"/>
      <c r="J615" s="510"/>
      <c r="K615" s="38">
        <v>127.6</v>
      </c>
      <c r="L615" s="156">
        <v>150</v>
      </c>
      <c r="M615" s="167">
        <v>0</v>
      </c>
      <c r="N615" s="167">
        <v>0</v>
      </c>
      <c r="O615" s="448"/>
      <c r="P615" s="448"/>
      <c r="Q615" s="448"/>
      <c r="R615" s="451"/>
      <c r="S615" s="424"/>
      <c r="T615" s="451"/>
      <c r="V615" s="21"/>
    </row>
    <row r="616" spans="1:22" s="4" customFormat="1" ht="21.75" customHeight="1">
      <c r="A616" s="885"/>
      <c r="B616" s="460"/>
      <c r="C616" s="782"/>
      <c r="D616" s="778"/>
      <c r="E616" s="778"/>
      <c r="F616" s="778"/>
      <c r="G616" s="793" t="s">
        <v>118</v>
      </c>
      <c r="H616" s="793"/>
      <c r="I616" s="793"/>
      <c r="J616" s="793"/>
      <c r="K616" s="793"/>
      <c r="L616" s="5">
        <f>SUM(L613:L615)</f>
        <v>671</v>
      </c>
      <c r="M616" s="5">
        <f>SUM(M613:M615)</f>
        <v>0</v>
      </c>
      <c r="N616" s="5">
        <f>SUM(N613:N615)</f>
        <v>0</v>
      </c>
      <c r="O616" s="448"/>
      <c r="P616" s="448"/>
      <c r="Q616" s="448"/>
      <c r="R616" s="451"/>
      <c r="S616" s="425"/>
      <c r="T616" s="451"/>
      <c r="V616" s="21"/>
    </row>
    <row r="617" spans="1:22" s="4" customFormat="1" ht="21.75" customHeight="1">
      <c r="A617" s="885"/>
      <c r="B617" s="460"/>
      <c r="C617" s="415" t="s">
        <v>297</v>
      </c>
      <c r="D617" s="479" t="s">
        <v>298</v>
      </c>
      <c r="E617" s="479"/>
      <c r="F617" s="479"/>
      <c r="G617" s="509" t="s">
        <v>299</v>
      </c>
      <c r="H617" s="509" t="s">
        <v>299</v>
      </c>
      <c r="I617" s="510" t="s">
        <v>119</v>
      </c>
      <c r="J617" s="510" t="s">
        <v>120</v>
      </c>
      <c r="K617" s="39">
        <v>84.9</v>
      </c>
      <c r="L617" s="167">
        <v>556</v>
      </c>
      <c r="M617" s="167">
        <v>0</v>
      </c>
      <c r="N617" s="167">
        <v>0</v>
      </c>
      <c r="O617" s="448" t="s">
        <v>300</v>
      </c>
      <c r="P617" s="448" t="s">
        <v>301</v>
      </c>
      <c r="Q617" s="448" t="s">
        <v>302</v>
      </c>
      <c r="R617" s="448" t="s">
        <v>122</v>
      </c>
      <c r="S617" s="426" t="s">
        <v>978</v>
      </c>
      <c r="T617" s="448" t="s">
        <v>947</v>
      </c>
      <c r="V617" s="21"/>
    </row>
    <row r="618" spans="1:22" s="4" customFormat="1" ht="21.75" customHeight="1">
      <c r="A618" s="885"/>
      <c r="B618" s="460"/>
      <c r="C618" s="415"/>
      <c r="D618" s="479"/>
      <c r="E618" s="479"/>
      <c r="F618" s="479"/>
      <c r="G618" s="509"/>
      <c r="H618" s="509"/>
      <c r="I618" s="510"/>
      <c r="J618" s="510"/>
      <c r="K618" s="39">
        <v>101.8</v>
      </c>
      <c r="L618" s="167">
        <v>266</v>
      </c>
      <c r="M618" s="167">
        <v>0</v>
      </c>
      <c r="N618" s="167">
        <v>0</v>
      </c>
      <c r="O618" s="448"/>
      <c r="P618" s="448"/>
      <c r="Q618" s="448"/>
      <c r="R618" s="448"/>
      <c r="S618" s="503"/>
      <c r="T618" s="448"/>
      <c r="V618" s="21"/>
    </row>
    <row r="619" spans="1:22" s="4" customFormat="1" ht="21.75" customHeight="1">
      <c r="A619" s="885"/>
      <c r="B619" s="460"/>
      <c r="C619" s="415"/>
      <c r="D619" s="479"/>
      <c r="E619" s="479"/>
      <c r="F619" s="479"/>
      <c r="G619" s="509"/>
      <c r="H619" s="509"/>
      <c r="I619" s="510"/>
      <c r="J619" s="510"/>
      <c r="K619" s="39">
        <v>126.7</v>
      </c>
      <c r="L619" s="167">
        <v>180</v>
      </c>
      <c r="M619" s="167">
        <v>0</v>
      </c>
      <c r="N619" s="167">
        <v>0</v>
      </c>
      <c r="O619" s="448"/>
      <c r="P619" s="448"/>
      <c r="Q619" s="448"/>
      <c r="R619" s="448"/>
      <c r="S619" s="503"/>
      <c r="T619" s="448"/>
      <c r="V619" s="21"/>
    </row>
    <row r="620" spans="1:22" s="4" customFormat="1" ht="21.75" customHeight="1">
      <c r="A620" s="885"/>
      <c r="B620" s="460"/>
      <c r="C620" s="415"/>
      <c r="D620" s="479"/>
      <c r="E620" s="479"/>
      <c r="F620" s="479"/>
      <c r="G620" s="509"/>
      <c r="H620" s="509"/>
      <c r="I620" s="510"/>
      <c r="J620" s="510"/>
      <c r="K620" s="39">
        <v>147.9</v>
      </c>
      <c r="L620" s="167">
        <v>120</v>
      </c>
      <c r="M620" s="167">
        <v>0</v>
      </c>
      <c r="N620" s="167">
        <v>0</v>
      </c>
      <c r="O620" s="448"/>
      <c r="P620" s="448"/>
      <c r="Q620" s="448"/>
      <c r="R620" s="448"/>
      <c r="S620" s="503"/>
      <c r="T620" s="448"/>
      <c r="V620" s="21"/>
    </row>
    <row r="621" spans="1:22" s="4" customFormat="1" ht="21.75" customHeight="1">
      <c r="A621" s="885"/>
      <c r="B621" s="460"/>
      <c r="C621" s="415"/>
      <c r="D621" s="479"/>
      <c r="E621" s="479"/>
      <c r="F621" s="479"/>
      <c r="G621" s="793" t="s">
        <v>118</v>
      </c>
      <c r="H621" s="793"/>
      <c r="I621" s="793"/>
      <c r="J621" s="793"/>
      <c r="K621" s="793"/>
      <c r="L621" s="5">
        <f>SUM(L617:L620)</f>
        <v>1122</v>
      </c>
      <c r="M621" s="5">
        <f>SUM(M617:M620)</f>
        <v>0</v>
      </c>
      <c r="N621" s="5">
        <f>SUM(N617:N620)</f>
        <v>0</v>
      </c>
      <c r="O621" s="448"/>
      <c r="P621" s="448"/>
      <c r="Q621" s="448"/>
      <c r="R621" s="448"/>
      <c r="S621" s="504"/>
      <c r="T621" s="448"/>
      <c r="V621" s="21"/>
    </row>
    <row r="622" spans="1:22" s="4" customFormat="1" ht="21.75" customHeight="1">
      <c r="A622" s="885"/>
      <c r="B622" s="460"/>
      <c r="C622" s="416" t="s">
        <v>297</v>
      </c>
      <c r="D622" s="479" t="s">
        <v>303</v>
      </c>
      <c r="E622" s="479"/>
      <c r="F622" s="479"/>
      <c r="G622" s="509" t="s">
        <v>304</v>
      </c>
      <c r="H622" s="509" t="s">
        <v>304</v>
      </c>
      <c r="I622" s="510" t="s">
        <v>119</v>
      </c>
      <c r="J622" s="510" t="s">
        <v>120</v>
      </c>
      <c r="K622" s="39">
        <v>84.9</v>
      </c>
      <c r="L622" s="167">
        <v>426</v>
      </c>
      <c r="M622" s="167">
        <v>0</v>
      </c>
      <c r="N622" s="167">
        <v>0</v>
      </c>
      <c r="O622" s="448" t="s">
        <v>305</v>
      </c>
      <c r="P622" s="448" t="s">
        <v>306</v>
      </c>
      <c r="Q622" s="448" t="s">
        <v>307</v>
      </c>
      <c r="R622" s="448" t="s">
        <v>122</v>
      </c>
      <c r="S622" s="426" t="s">
        <v>978</v>
      </c>
      <c r="T622" s="448" t="s">
        <v>947</v>
      </c>
      <c r="V622" s="21"/>
    </row>
    <row r="623" spans="1:22" s="4" customFormat="1" ht="21.75" customHeight="1">
      <c r="A623" s="885"/>
      <c r="B623" s="460"/>
      <c r="C623" s="416"/>
      <c r="D623" s="479"/>
      <c r="E623" s="479"/>
      <c r="F623" s="479"/>
      <c r="G623" s="509"/>
      <c r="H623" s="509"/>
      <c r="I623" s="510"/>
      <c r="J623" s="510"/>
      <c r="K623" s="39">
        <v>101.92</v>
      </c>
      <c r="L623" s="167">
        <v>442</v>
      </c>
      <c r="M623" s="167">
        <v>0</v>
      </c>
      <c r="N623" s="167">
        <v>0</v>
      </c>
      <c r="O623" s="448"/>
      <c r="P623" s="448"/>
      <c r="Q623" s="448"/>
      <c r="R623" s="448"/>
      <c r="S623" s="503"/>
      <c r="T623" s="448"/>
      <c r="V623" s="21"/>
    </row>
    <row r="624" spans="1:22" s="4" customFormat="1" ht="21.75" customHeight="1">
      <c r="A624" s="885"/>
      <c r="B624" s="460"/>
      <c r="C624" s="416"/>
      <c r="D624" s="479"/>
      <c r="E624" s="479"/>
      <c r="F624" s="479"/>
      <c r="G624" s="509"/>
      <c r="H624" s="509"/>
      <c r="I624" s="510"/>
      <c r="J624" s="510"/>
      <c r="K624" s="39">
        <v>114.49</v>
      </c>
      <c r="L624" s="167">
        <v>109</v>
      </c>
      <c r="M624" s="167">
        <v>0</v>
      </c>
      <c r="N624" s="167">
        <v>0</v>
      </c>
      <c r="O624" s="448"/>
      <c r="P624" s="448"/>
      <c r="Q624" s="448"/>
      <c r="R624" s="448"/>
      <c r="S624" s="503"/>
      <c r="T624" s="448"/>
      <c r="V624" s="21"/>
    </row>
    <row r="625" spans="1:22" s="4" customFormat="1" ht="21.75" customHeight="1">
      <c r="A625" s="885"/>
      <c r="B625" s="460"/>
      <c r="C625" s="416"/>
      <c r="D625" s="479"/>
      <c r="E625" s="479"/>
      <c r="F625" s="479"/>
      <c r="G625" s="509"/>
      <c r="H625" s="509"/>
      <c r="I625" s="510"/>
      <c r="J625" s="510"/>
      <c r="K625" s="39">
        <v>133.77000000000001</v>
      </c>
      <c r="L625" s="167">
        <v>130</v>
      </c>
      <c r="M625" s="167">
        <v>0</v>
      </c>
      <c r="N625" s="167">
        <v>0</v>
      </c>
      <c r="O625" s="448"/>
      <c r="P625" s="448"/>
      <c r="Q625" s="448"/>
      <c r="R625" s="448"/>
      <c r="S625" s="503"/>
      <c r="T625" s="448"/>
      <c r="V625" s="21"/>
    </row>
    <row r="626" spans="1:22" s="4" customFormat="1" ht="21.75" customHeight="1">
      <c r="A626" s="885"/>
      <c r="B626" s="460"/>
      <c r="C626" s="416"/>
      <c r="D626" s="479"/>
      <c r="E626" s="479"/>
      <c r="F626" s="479"/>
      <c r="G626" s="509"/>
      <c r="H626" s="509"/>
      <c r="I626" s="510"/>
      <c r="J626" s="510"/>
      <c r="K626" s="39">
        <v>149.87</v>
      </c>
      <c r="L626" s="167">
        <v>12</v>
      </c>
      <c r="M626" s="167">
        <v>0</v>
      </c>
      <c r="N626" s="167">
        <v>0</v>
      </c>
      <c r="O626" s="448"/>
      <c r="P626" s="448"/>
      <c r="Q626" s="448"/>
      <c r="R626" s="448"/>
      <c r="S626" s="503"/>
      <c r="T626" s="448"/>
      <c r="V626" s="21"/>
    </row>
    <row r="627" spans="1:22" s="4" customFormat="1" ht="21.75" customHeight="1">
      <c r="A627" s="885"/>
      <c r="B627" s="460"/>
      <c r="C627" s="416"/>
      <c r="D627" s="479"/>
      <c r="E627" s="479"/>
      <c r="F627" s="479"/>
      <c r="G627" s="509"/>
      <c r="H627" s="509"/>
      <c r="I627" s="510"/>
      <c r="J627" s="510"/>
      <c r="K627" s="39">
        <v>202.34</v>
      </c>
      <c r="L627" s="167">
        <v>5</v>
      </c>
      <c r="M627" s="167">
        <v>0</v>
      </c>
      <c r="N627" s="167">
        <v>0</v>
      </c>
      <c r="O627" s="448"/>
      <c r="P627" s="448"/>
      <c r="Q627" s="448"/>
      <c r="R627" s="448"/>
      <c r="S627" s="503"/>
      <c r="T627" s="448"/>
      <c r="V627" s="21"/>
    </row>
    <row r="628" spans="1:22" s="4" customFormat="1" ht="21.75" customHeight="1">
      <c r="A628" s="885"/>
      <c r="B628" s="460"/>
      <c r="C628" s="416"/>
      <c r="D628" s="479"/>
      <c r="E628" s="479"/>
      <c r="F628" s="479"/>
      <c r="G628" s="793" t="s">
        <v>118</v>
      </c>
      <c r="H628" s="793"/>
      <c r="I628" s="793"/>
      <c r="J628" s="793"/>
      <c r="K628" s="793"/>
      <c r="L628" s="5">
        <f>SUM(L622:L627)</f>
        <v>1124</v>
      </c>
      <c r="M628" s="5">
        <f>SUM(M622:M627)</f>
        <v>0</v>
      </c>
      <c r="N628" s="5">
        <f>SUM(N622:N627)</f>
        <v>0</v>
      </c>
      <c r="O628" s="448"/>
      <c r="P628" s="448"/>
      <c r="Q628" s="448"/>
      <c r="R628" s="448"/>
      <c r="S628" s="504"/>
      <c r="T628" s="448"/>
      <c r="V628" s="21"/>
    </row>
    <row r="629" spans="1:22" s="4" customFormat="1" ht="21.75" customHeight="1">
      <c r="A629" s="885"/>
      <c r="B629" s="460"/>
      <c r="C629" s="416" t="s">
        <v>297</v>
      </c>
      <c r="D629" s="479" t="s">
        <v>308</v>
      </c>
      <c r="E629" s="479"/>
      <c r="F629" s="479"/>
      <c r="G629" s="509" t="s">
        <v>309</v>
      </c>
      <c r="H629" s="509" t="s">
        <v>310</v>
      </c>
      <c r="I629" s="510" t="s">
        <v>119</v>
      </c>
      <c r="J629" s="510" t="s">
        <v>120</v>
      </c>
      <c r="K629" s="39">
        <v>84.8</v>
      </c>
      <c r="L629" s="167">
        <v>480</v>
      </c>
      <c r="M629" s="167">
        <v>0</v>
      </c>
      <c r="N629" s="167">
        <v>0</v>
      </c>
      <c r="O629" s="448" t="s">
        <v>311</v>
      </c>
      <c r="P629" s="448" t="s">
        <v>312</v>
      </c>
      <c r="Q629" s="448" t="s">
        <v>313</v>
      </c>
      <c r="R629" s="448" t="s">
        <v>122</v>
      </c>
      <c r="S629" s="426" t="s">
        <v>978</v>
      </c>
      <c r="T629" s="448" t="s">
        <v>947</v>
      </c>
      <c r="V629" s="21"/>
    </row>
    <row r="630" spans="1:22" s="4" customFormat="1" ht="21.75" customHeight="1">
      <c r="A630" s="885"/>
      <c r="B630" s="460"/>
      <c r="C630" s="416"/>
      <c r="D630" s="479"/>
      <c r="E630" s="479"/>
      <c r="F630" s="479"/>
      <c r="G630" s="509"/>
      <c r="H630" s="509"/>
      <c r="I630" s="510"/>
      <c r="J630" s="510"/>
      <c r="K630" s="39">
        <v>101.8</v>
      </c>
      <c r="L630" s="167">
        <v>282</v>
      </c>
      <c r="M630" s="167">
        <v>0</v>
      </c>
      <c r="N630" s="167">
        <v>0</v>
      </c>
      <c r="O630" s="448"/>
      <c r="P630" s="448"/>
      <c r="Q630" s="448"/>
      <c r="R630" s="448"/>
      <c r="S630" s="503"/>
      <c r="T630" s="448"/>
      <c r="V630" s="21"/>
    </row>
    <row r="631" spans="1:22" s="4" customFormat="1" ht="21.75" customHeight="1">
      <c r="A631" s="885"/>
      <c r="B631" s="460"/>
      <c r="C631" s="416"/>
      <c r="D631" s="479"/>
      <c r="E631" s="479"/>
      <c r="F631" s="479"/>
      <c r="G631" s="509"/>
      <c r="H631" s="509"/>
      <c r="I631" s="510"/>
      <c r="J631" s="510"/>
      <c r="K631" s="39">
        <v>117.2</v>
      </c>
      <c r="L631" s="167">
        <v>282</v>
      </c>
      <c r="M631" s="167">
        <v>0</v>
      </c>
      <c r="N631" s="167">
        <v>0</v>
      </c>
      <c r="O631" s="448"/>
      <c r="P631" s="448"/>
      <c r="Q631" s="448"/>
      <c r="R631" s="448"/>
      <c r="S631" s="503"/>
      <c r="T631" s="448"/>
      <c r="V631" s="21"/>
    </row>
    <row r="632" spans="1:22" s="4" customFormat="1" ht="21.75" customHeight="1">
      <c r="A632" s="885"/>
      <c r="B632" s="460"/>
      <c r="C632" s="416"/>
      <c r="D632" s="479"/>
      <c r="E632" s="479"/>
      <c r="F632" s="479"/>
      <c r="G632" s="509"/>
      <c r="H632" s="509"/>
      <c r="I632" s="510"/>
      <c r="J632" s="510"/>
      <c r="K632" s="39">
        <v>144.5</v>
      </c>
      <c r="L632" s="167">
        <v>68</v>
      </c>
      <c r="M632" s="167">
        <v>0</v>
      </c>
      <c r="N632" s="167">
        <v>0</v>
      </c>
      <c r="O632" s="448"/>
      <c r="P632" s="448"/>
      <c r="Q632" s="448"/>
      <c r="R632" s="448"/>
      <c r="S632" s="503"/>
      <c r="T632" s="448"/>
      <c r="V632" s="21"/>
    </row>
    <row r="633" spans="1:22" s="4" customFormat="1" ht="21.75" customHeight="1">
      <c r="A633" s="885"/>
      <c r="B633" s="460"/>
      <c r="C633" s="416"/>
      <c r="D633" s="479"/>
      <c r="E633" s="479"/>
      <c r="F633" s="479"/>
      <c r="G633" s="793" t="s">
        <v>118</v>
      </c>
      <c r="H633" s="793"/>
      <c r="I633" s="793"/>
      <c r="J633" s="793"/>
      <c r="K633" s="793"/>
      <c r="L633" s="5">
        <f>SUM(L629:L632)</f>
        <v>1112</v>
      </c>
      <c r="M633" s="5">
        <f>SUM(M629:M632)</f>
        <v>0</v>
      </c>
      <c r="N633" s="5">
        <f>SUM(N629:N632)</f>
        <v>0</v>
      </c>
      <c r="O633" s="448"/>
      <c r="P633" s="448"/>
      <c r="Q633" s="448"/>
      <c r="R633" s="448"/>
      <c r="S633" s="504"/>
      <c r="T633" s="448"/>
      <c r="V633" s="21"/>
    </row>
    <row r="634" spans="1:22" s="4" customFormat="1" ht="21.75" customHeight="1">
      <c r="A634" s="885"/>
      <c r="B634" s="460"/>
      <c r="C634" s="416" t="s">
        <v>297</v>
      </c>
      <c r="D634" s="479" t="s">
        <v>314</v>
      </c>
      <c r="E634" s="479"/>
      <c r="F634" s="479"/>
      <c r="G634" s="509" t="s">
        <v>309</v>
      </c>
      <c r="H634" s="509" t="s">
        <v>310</v>
      </c>
      <c r="I634" s="510" t="s">
        <v>119</v>
      </c>
      <c r="J634" s="510" t="s">
        <v>120</v>
      </c>
      <c r="K634" s="39">
        <v>84.8</v>
      </c>
      <c r="L634" s="167">
        <v>679</v>
      </c>
      <c r="M634" s="167">
        <v>0</v>
      </c>
      <c r="N634" s="167">
        <v>0</v>
      </c>
      <c r="O634" s="448" t="s">
        <v>311</v>
      </c>
      <c r="P634" s="448" t="s">
        <v>312</v>
      </c>
      <c r="Q634" s="448" t="s">
        <v>313</v>
      </c>
      <c r="R634" s="448" t="s">
        <v>122</v>
      </c>
      <c r="S634" s="426" t="s">
        <v>978</v>
      </c>
      <c r="T634" s="448" t="s">
        <v>947</v>
      </c>
      <c r="V634" s="21"/>
    </row>
    <row r="635" spans="1:22" s="4" customFormat="1" ht="21.75" customHeight="1">
      <c r="A635" s="885"/>
      <c r="B635" s="460"/>
      <c r="C635" s="416"/>
      <c r="D635" s="479"/>
      <c r="E635" s="479"/>
      <c r="F635" s="479"/>
      <c r="G635" s="509"/>
      <c r="H635" s="509"/>
      <c r="I635" s="510"/>
      <c r="J635" s="510"/>
      <c r="K635" s="39">
        <v>101.8</v>
      </c>
      <c r="L635" s="167">
        <v>516</v>
      </c>
      <c r="M635" s="167">
        <v>0</v>
      </c>
      <c r="N635" s="167">
        <v>0</v>
      </c>
      <c r="O635" s="448"/>
      <c r="P635" s="448"/>
      <c r="Q635" s="448"/>
      <c r="R635" s="448"/>
      <c r="S635" s="503"/>
      <c r="T635" s="448"/>
      <c r="V635" s="21"/>
    </row>
    <row r="636" spans="1:22" s="4" customFormat="1" ht="21.75" customHeight="1">
      <c r="A636" s="885"/>
      <c r="B636" s="460"/>
      <c r="C636" s="416"/>
      <c r="D636" s="479"/>
      <c r="E636" s="479"/>
      <c r="F636" s="479"/>
      <c r="G636" s="509"/>
      <c r="H636" s="509"/>
      <c r="I636" s="510"/>
      <c r="J636" s="510"/>
      <c r="K636" s="39">
        <v>117.2</v>
      </c>
      <c r="L636" s="167">
        <v>447</v>
      </c>
      <c r="M636" s="167">
        <v>0</v>
      </c>
      <c r="N636" s="167">
        <v>0</v>
      </c>
      <c r="O636" s="448"/>
      <c r="P636" s="448"/>
      <c r="Q636" s="448"/>
      <c r="R636" s="448"/>
      <c r="S636" s="503"/>
      <c r="T636" s="448"/>
      <c r="V636" s="21"/>
    </row>
    <row r="637" spans="1:22" s="4" customFormat="1" ht="21.75" customHeight="1">
      <c r="A637" s="885"/>
      <c r="B637" s="460"/>
      <c r="C637" s="416"/>
      <c r="D637" s="479"/>
      <c r="E637" s="479"/>
      <c r="F637" s="479"/>
      <c r="G637" s="509"/>
      <c r="H637" s="509"/>
      <c r="I637" s="510"/>
      <c r="J637" s="510"/>
      <c r="K637" s="39">
        <v>144.5</v>
      </c>
      <c r="L637" s="167">
        <v>103</v>
      </c>
      <c r="M637" s="167">
        <v>0</v>
      </c>
      <c r="N637" s="167">
        <v>0</v>
      </c>
      <c r="O637" s="448"/>
      <c r="P637" s="448"/>
      <c r="Q637" s="448"/>
      <c r="R637" s="448"/>
      <c r="S637" s="503"/>
      <c r="T637" s="448"/>
      <c r="V637" s="21"/>
    </row>
    <row r="638" spans="1:22" s="4" customFormat="1" ht="21.75" customHeight="1">
      <c r="A638" s="885"/>
      <c r="B638" s="460"/>
      <c r="C638" s="416"/>
      <c r="D638" s="479"/>
      <c r="E638" s="479"/>
      <c r="F638" s="479"/>
      <c r="G638" s="509"/>
      <c r="H638" s="509"/>
      <c r="I638" s="510"/>
      <c r="J638" s="510"/>
      <c r="K638" s="39">
        <v>232</v>
      </c>
      <c r="L638" s="167">
        <v>9</v>
      </c>
      <c r="M638" s="167">
        <v>0</v>
      </c>
      <c r="N638" s="167">
        <v>0</v>
      </c>
      <c r="O638" s="448"/>
      <c r="P638" s="448"/>
      <c r="Q638" s="448"/>
      <c r="R638" s="448"/>
      <c r="S638" s="503"/>
      <c r="T638" s="448"/>
      <c r="V638" s="21"/>
    </row>
    <row r="639" spans="1:22" s="4" customFormat="1" ht="21.75" customHeight="1">
      <c r="A639" s="885"/>
      <c r="B639" s="460"/>
      <c r="C639" s="416"/>
      <c r="D639" s="479"/>
      <c r="E639" s="479"/>
      <c r="F639" s="479"/>
      <c r="G639" s="793" t="s">
        <v>118</v>
      </c>
      <c r="H639" s="793"/>
      <c r="I639" s="793"/>
      <c r="J639" s="793"/>
      <c r="K639" s="793"/>
      <c r="L639" s="5">
        <f>SUM(L634:L638)</f>
        <v>1754</v>
      </c>
      <c r="M639" s="5">
        <f>SUM(M634:M638)</f>
        <v>0</v>
      </c>
      <c r="N639" s="5">
        <f>SUM(N634:N638)</f>
        <v>0</v>
      </c>
      <c r="O639" s="448"/>
      <c r="P639" s="448"/>
      <c r="Q639" s="448"/>
      <c r="R639" s="448"/>
      <c r="S639" s="504"/>
      <c r="T639" s="448"/>
      <c r="V639" s="21"/>
    </row>
    <row r="640" spans="1:22" s="4" customFormat="1" ht="21.75" customHeight="1">
      <c r="A640" s="885"/>
      <c r="B640" s="460"/>
      <c r="C640" s="416" t="s">
        <v>297</v>
      </c>
      <c r="D640" s="479" t="s">
        <v>315</v>
      </c>
      <c r="E640" s="479"/>
      <c r="F640" s="479"/>
      <c r="G640" s="509" t="s">
        <v>309</v>
      </c>
      <c r="H640" s="509" t="s">
        <v>310</v>
      </c>
      <c r="I640" s="510" t="s">
        <v>119</v>
      </c>
      <c r="J640" s="510" t="s">
        <v>120</v>
      </c>
      <c r="K640" s="39">
        <v>124.71</v>
      </c>
      <c r="L640" s="167">
        <v>276</v>
      </c>
      <c r="M640" s="167">
        <v>0</v>
      </c>
      <c r="N640" s="167">
        <v>0</v>
      </c>
      <c r="O640" s="448" t="s">
        <v>316</v>
      </c>
      <c r="P640" s="448" t="s">
        <v>317</v>
      </c>
      <c r="Q640" s="448" t="s">
        <v>318</v>
      </c>
      <c r="R640" s="448" t="s">
        <v>122</v>
      </c>
      <c r="S640" s="426" t="s">
        <v>978</v>
      </c>
      <c r="T640" s="448" t="s">
        <v>947</v>
      </c>
      <c r="V640" s="21"/>
    </row>
    <row r="641" spans="1:22" s="4" customFormat="1" ht="21.75" customHeight="1">
      <c r="A641" s="885"/>
      <c r="B641" s="460"/>
      <c r="C641" s="416"/>
      <c r="D641" s="479"/>
      <c r="E641" s="479"/>
      <c r="F641" s="479"/>
      <c r="G641" s="509"/>
      <c r="H641" s="509"/>
      <c r="I641" s="510"/>
      <c r="J641" s="510"/>
      <c r="K641" s="39">
        <v>147.97</v>
      </c>
      <c r="L641" s="167">
        <v>338</v>
      </c>
      <c r="M641" s="167">
        <v>0</v>
      </c>
      <c r="N641" s="167">
        <v>0</v>
      </c>
      <c r="O641" s="448"/>
      <c r="P641" s="448"/>
      <c r="Q641" s="448"/>
      <c r="R641" s="448"/>
      <c r="S641" s="503"/>
      <c r="T641" s="448"/>
      <c r="V641" s="21"/>
    </row>
    <row r="642" spans="1:22" s="4" customFormat="1" ht="21.75" customHeight="1">
      <c r="A642" s="885"/>
      <c r="B642" s="460"/>
      <c r="C642" s="416"/>
      <c r="D642" s="479"/>
      <c r="E642" s="479"/>
      <c r="F642" s="479"/>
      <c r="G642" s="509"/>
      <c r="H642" s="509"/>
      <c r="I642" s="510"/>
      <c r="J642" s="510"/>
      <c r="K642" s="39">
        <v>179.97</v>
      </c>
      <c r="L642" s="167">
        <v>205</v>
      </c>
      <c r="M642" s="167">
        <v>0</v>
      </c>
      <c r="N642" s="167">
        <v>0</v>
      </c>
      <c r="O642" s="448"/>
      <c r="P642" s="448"/>
      <c r="Q642" s="448"/>
      <c r="R642" s="448"/>
      <c r="S642" s="503"/>
      <c r="T642" s="448"/>
      <c r="V642" s="21"/>
    </row>
    <row r="643" spans="1:22" s="4" customFormat="1" ht="21.75" customHeight="1">
      <c r="A643" s="885"/>
      <c r="B643" s="460"/>
      <c r="C643" s="416"/>
      <c r="D643" s="479"/>
      <c r="E643" s="479"/>
      <c r="F643" s="479"/>
      <c r="G643" s="509"/>
      <c r="H643" s="509"/>
      <c r="I643" s="510"/>
      <c r="J643" s="510"/>
      <c r="K643" s="39">
        <v>186.2</v>
      </c>
      <c r="L643" s="167">
        <v>47</v>
      </c>
      <c r="M643" s="167">
        <v>0</v>
      </c>
      <c r="N643" s="167">
        <v>0</v>
      </c>
      <c r="O643" s="448"/>
      <c r="P643" s="448"/>
      <c r="Q643" s="448"/>
      <c r="R643" s="448"/>
      <c r="S643" s="503"/>
      <c r="T643" s="448"/>
      <c r="V643" s="21"/>
    </row>
    <row r="644" spans="1:22" s="4" customFormat="1" ht="21.75" customHeight="1">
      <c r="A644" s="885"/>
      <c r="B644" s="460"/>
      <c r="C644" s="416"/>
      <c r="D644" s="479"/>
      <c r="E644" s="479"/>
      <c r="F644" s="479"/>
      <c r="G644" s="509"/>
      <c r="H644" s="509"/>
      <c r="I644" s="510"/>
      <c r="J644" s="510"/>
      <c r="K644" s="39">
        <v>210.74</v>
      </c>
      <c r="L644" s="167">
        <v>106</v>
      </c>
      <c r="M644" s="167">
        <v>0</v>
      </c>
      <c r="N644" s="167">
        <v>0</v>
      </c>
      <c r="O644" s="448"/>
      <c r="P644" s="448"/>
      <c r="Q644" s="448"/>
      <c r="R644" s="448"/>
      <c r="S644" s="503"/>
      <c r="T644" s="448"/>
      <c r="V644" s="21"/>
    </row>
    <row r="645" spans="1:22" s="4" customFormat="1" ht="21.75" customHeight="1">
      <c r="A645" s="885"/>
      <c r="B645" s="460"/>
      <c r="C645" s="416"/>
      <c r="D645" s="479"/>
      <c r="E645" s="479"/>
      <c r="F645" s="479"/>
      <c r="G645" s="509"/>
      <c r="H645" s="509"/>
      <c r="I645" s="510"/>
      <c r="J645" s="510"/>
      <c r="K645" s="39">
        <v>244.81</v>
      </c>
      <c r="L645" s="167">
        <v>69</v>
      </c>
      <c r="M645" s="167">
        <v>0</v>
      </c>
      <c r="N645" s="167">
        <v>0</v>
      </c>
      <c r="O645" s="448"/>
      <c r="P645" s="448"/>
      <c r="Q645" s="448"/>
      <c r="R645" s="448"/>
      <c r="S645" s="503"/>
      <c r="T645" s="448"/>
      <c r="V645" s="21"/>
    </row>
    <row r="646" spans="1:22" s="4" customFormat="1" ht="21.75" customHeight="1">
      <c r="A646" s="885"/>
      <c r="B646" s="460"/>
      <c r="C646" s="416"/>
      <c r="D646" s="479"/>
      <c r="E646" s="479"/>
      <c r="F646" s="479"/>
      <c r="G646" s="793" t="s">
        <v>118</v>
      </c>
      <c r="H646" s="793"/>
      <c r="I646" s="793"/>
      <c r="J646" s="793"/>
      <c r="K646" s="793"/>
      <c r="L646" s="5">
        <f>SUM(L640:L645)</f>
        <v>1041</v>
      </c>
      <c r="M646" s="5">
        <f>SUM(M640:M645)</f>
        <v>0</v>
      </c>
      <c r="N646" s="5">
        <f>SUM(N640:N645)</f>
        <v>0</v>
      </c>
      <c r="O646" s="448"/>
      <c r="P646" s="448"/>
      <c r="Q646" s="448"/>
      <c r="R646" s="448"/>
      <c r="S646" s="504"/>
      <c r="T646" s="448"/>
      <c r="V646" s="21"/>
    </row>
    <row r="647" spans="1:22" s="4" customFormat="1" ht="21.75" customHeight="1">
      <c r="A647" s="885"/>
      <c r="B647" s="460"/>
      <c r="C647" s="416" t="s">
        <v>297</v>
      </c>
      <c r="D647" s="479" t="s">
        <v>319</v>
      </c>
      <c r="E647" s="479"/>
      <c r="F647" s="479"/>
      <c r="G647" s="509" t="s">
        <v>320</v>
      </c>
      <c r="H647" s="509" t="s">
        <v>321</v>
      </c>
      <c r="I647" s="510" t="s">
        <v>119</v>
      </c>
      <c r="J647" s="510" t="s">
        <v>120</v>
      </c>
      <c r="K647" s="39">
        <v>70.849999999999994</v>
      </c>
      <c r="L647" s="167">
        <v>120</v>
      </c>
      <c r="M647" s="167">
        <v>0</v>
      </c>
      <c r="N647" s="167">
        <v>0</v>
      </c>
      <c r="O647" s="448" t="s">
        <v>322</v>
      </c>
      <c r="P647" s="448" t="s">
        <v>323</v>
      </c>
      <c r="Q647" s="448" t="s">
        <v>324</v>
      </c>
      <c r="R647" s="448" t="s">
        <v>122</v>
      </c>
      <c r="S647" s="426" t="s">
        <v>978</v>
      </c>
      <c r="T647" s="448" t="s">
        <v>947</v>
      </c>
      <c r="V647" s="21"/>
    </row>
    <row r="648" spans="1:22" s="4" customFormat="1" ht="21.75" customHeight="1">
      <c r="A648" s="885"/>
      <c r="B648" s="460"/>
      <c r="C648" s="416"/>
      <c r="D648" s="479"/>
      <c r="E648" s="479"/>
      <c r="F648" s="479"/>
      <c r="G648" s="509"/>
      <c r="H648" s="509"/>
      <c r="I648" s="510"/>
      <c r="J648" s="510"/>
      <c r="K648" s="39">
        <v>84.98</v>
      </c>
      <c r="L648" s="167">
        <v>480</v>
      </c>
      <c r="M648" s="167">
        <v>0</v>
      </c>
      <c r="N648" s="167">
        <v>0</v>
      </c>
      <c r="O648" s="448"/>
      <c r="P648" s="448"/>
      <c r="Q648" s="448"/>
      <c r="R648" s="448"/>
      <c r="S648" s="503"/>
      <c r="T648" s="448"/>
      <c r="V648" s="21"/>
    </row>
    <row r="649" spans="1:22" s="4" customFormat="1" ht="21.75" customHeight="1">
      <c r="A649" s="885"/>
      <c r="B649" s="460"/>
      <c r="C649" s="416"/>
      <c r="D649" s="479"/>
      <c r="E649" s="479"/>
      <c r="F649" s="479"/>
      <c r="G649" s="509"/>
      <c r="H649" s="509"/>
      <c r="I649" s="510"/>
      <c r="J649" s="510"/>
      <c r="K649" s="39">
        <v>84.97</v>
      </c>
      <c r="L649" s="167">
        <v>300</v>
      </c>
      <c r="M649" s="167">
        <v>0</v>
      </c>
      <c r="N649" s="167">
        <v>0</v>
      </c>
      <c r="O649" s="448"/>
      <c r="P649" s="448"/>
      <c r="Q649" s="448"/>
      <c r="R649" s="448"/>
      <c r="S649" s="503"/>
      <c r="T649" s="448"/>
      <c r="V649" s="21"/>
    </row>
    <row r="650" spans="1:22" s="4" customFormat="1" ht="21.75" customHeight="1">
      <c r="A650" s="885"/>
      <c r="B650" s="460"/>
      <c r="C650" s="416"/>
      <c r="D650" s="479"/>
      <c r="E650" s="479"/>
      <c r="F650" s="479"/>
      <c r="G650" s="509"/>
      <c r="H650" s="509"/>
      <c r="I650" s="510"/>
      <c r="J650" s="510"/>
      <c r="K650" s="39">
        <v>84.97</v>
      </c>
      <c r="L650" s="167">
        <v>237</v>
      </c>
      <c r="M650" s="167">
        <v>0</v>
      </c>
      <c r="N650" s="167">
        <v>0</v>
      </c>
      <c r="O650" s="448"/>
      <c r="P650" s="448"/>
      <c r="Q650" s="448"/>
      <c r="R650" s="448"/>
      <c r="S650" s="503"/>
      <c r="T650" s="448"/>
      <c r="V650" s="21"/>
    </row>
    <row r="651" spans="1:22" s="4" customFormat="1" ht="21.75" customHeight="1">
      <c r="A651" s="885"/>
      <c r="B651" s="460"/>
      <c r="C651" s="416"/>
      <c r="D651" s="479"/>
      <c r="E651" s="479"/>
      <c r="F651" s="479"/>
      <c r="G651" s="509"/>
      <c r="H651" s="509"/>
      <c r="I651" s="510"/>
      <c r="J651" s="510"/>
      <c r="K651" s="39">
        <v>84.98</v>
      </c>
      <c r="L651" s="167">
        <v>60</v>
      </c>
      <c r="M651" s="167">
        <v>0</v>
      </c>
      <c r="N651" s="167">
        <v>0</v>
      </c>
      <c r="O651" s="448"/>
      <c r="P651" s="448"/>
      <c r="Q651" s="448"/>
      <c r="R651" s="448"/>
      <c r="S651" s="503"/>
      <c r="T651" s="448"/>
      <c r="V651" s="21"/>
    </row>
    <row r="652" spans="1:22" s="4" customFormat="1" ht="21.75" customHeight="1">
      <c r="A652" s="885"/>
      <c r="B652" s="460"/>
      <c r="C652" s="416"/>
      <c r="D652" s="479"/>
      <c r="E652" s="479"/>
      <c r="F652" s="479"/>
      <c r="G652" s="509"/>
      <c r="H652" s="509"/>
      <c r="I652" s="510"/>
      <c r="J652" s="510"/>
      <c r="K652" s="39">
        <v>127.75</v>
      </c>
      <c r="L652" s="167">
        <v>59</v>
      </c>
      <c r="M652" s="167">
        <v>0</v>
      </c>
      <c r="N652" s="167">
        <v>0</v>
      </c>
      <c r="O652" s="448"/>
      <c r="P652" s="448"/>
      <c r="Q652" s="448"/>
      <c r="R652" s="448"/>
      <c r="S652" s="503"/>
      <c r="T652" s="448"/>
      <c r="V652" s="21"/>
    </row>
    <row r="653" spans="1:22" s="4" customFormat="1" ht="21.75" customHeight="1">
      <c r="A653" s="885"/>
      <c r="B653" s="460"/>
      <c r="C653" s="416"/>
      <c r="D653" s="479"/>
      <c r="E653" s="479"/>
      <c r="F653" s="479"/>
      <c r="G653" s="793" t="s">
        <v>118</v>
      </c>
      <c r="H653" s="793"/>
      <c r="I653" s="793"/>
      <c r="J653" s="793"/>
      <c r="K653" s="793"/>
      <c r="L653" s="5">
        <f>SUM(L647:L652)</f>
        <v>1256</v>
      </c>
      <c r="M653" s="5">
        <f>SUM(M647:M652)</f>
        <v>0</v>
      </c>
      <c r="N653" s="5">
        <f>SUM(N647:N652)</f>
        <v>0</v>
      </c>
      <c r="O653" s="448"/>
      <c r="P653" s="448"/>
      <c r="Q653" s="448"/>
      <c r="R653" s="448"/>
      <c r="S653" s="504"/>
      <c r="T653" s="448"/>
      <c r="V653" s="21"/>
    </row>
    <row r="654" spans="1:22" s="4" customFormat="1" ht="21.75" customHeight="1">
      <c r="A654" s="885"/>
      <c r="B654" s="460"/>
      <c r="C654" s="416" t="s">
        <v>297</v>
      </c>
      <c r="D654" s="479" t="s">
        <v>325</v>
      </c>
      <c r="E654" s="479"/>
      <c r="F654" s="479"/>
      <c r="G654" s="509" t="s">
        <v>326</v>
      </c>
      <c r="H654" s="509" t="s">
        <v>327</v>
      </c>
      <c r="I654" s="510" t="s">
        <v>119</v>
      </c>
      <c r="J654" s="510" t="s">
        <v>120</v>
      </c>
      <c r="K654" s="39">
        <v>70.69</v>
      </c>
      <c r="L654" s="167">
        <v>199</v>
      </c>
      <c r="M654" s="167">
        <v>0</v>
      </c>
      <c r="N654" s="167">
        <v>0</v>
      </c>
      <c r="O654" s="448" t="s">
        <v>328</v>
      </c>
      <c r="P654" s="448" t="s">
        <v>329</v>
      </c>
      <c r="Q654" s="448" t="s">
        <v>330</v>
      </c>
      <c r="R654" s="448" t="s">
        <v>122</v>
      </c>
      <c r="S654" s="426" t="s">
        <v>978</v>
      </c>
      <c r="T654" s="448" t="s">
        <v>947</v>
      </c>
      <c r="V654" s="21"/>
    </row>
    <row r="655" spans="1:22" s="4" customFormat="1" ht="21.75" customHeight="1">
      <c r="A655" s="885"/>
      <c r="B655" s="460"/>
      <c r="C655" s="416"/>
      <c r="D655" s="479"/>
      <c r="E655" s="479"/>
      <c r="F655" s="479"/>
      <c r="G655" s="509"/>
      <c r="H655" s="509"/>
      <c r="I655" s="510"/>
      <c r="J655" s="510"/>
      <c r="K655" s="39">
        <v>70.69</v>
      </c>
      <c r="L655" s="167">
        <v>1</v>
      </c>
      <c r="M655" s="167">
        <v>0</v>
      </c>
      <c r="N655" s="167">
        <v>0</v>
      </c>
      <c r="O655" s="448"/>
      <c r="P655" s="448"/>
      <c r="Q655" s="448"/>
      <c r="R655" s="448"/>
      <c r="S655" s="503"/>
      <c r="T655" s="448"/>
      <c r="V655" s="21"/>
    </row>
    <row r="656" spans="1:22" s="4" customFormat="1" ht="21.75" customHeight="1">
      <c r="A656" s="885"/>
      <c r="B656" s="460"/>
      <c r="C656" s="416"/>
      <c r="D656" s="479"/>
      <c r="E656" s="479"/>
      <c r="F656" s="479"/>
      <c r="G656" s="509"/>
      <c r="H656" s="509"/>
      <c r="I656" s="510"/>
      <c r="J656" s="510"/>
      <c r="K656" s="39">
        <v>79.17</v>
      </c>
      <c r="L656" s="167">
        <v>150</v>
      </c>
      <c r="M656" s="167">
        <v>0</v>
      </c>
      <c r="N656" s="167">
        <v>0</v>
      </c>
      <c r="O656" s="448"/>
      <c r="P656" s="448"/>
      <c r="Q656" s="448"/>
      <c r="R656" s="448"/>
      <c r="S656" s="503"/>
      <c r="T656" s="448"/>
      <c r="V656" s="21"/>
    </row>
    <row r="657" spans="1:22" s="4" customFormat="1" ht="21.75" customHeight="1">
      <c r="A657" s="885"/>
      <c r="B657" s="460"/>
      <c r="C657" s="416"/>
      <c r="D657" s="479"/>
      <c r="E657" s="479"/>
      <c r="F657" s="479"/>
      <c r="G657" s="509"/>
      <c r="H657" s="509"/>
      <c r="I657" s="510"/>
      <c r="J657" s="510"/>
      <c r="K657" s="39">
        <v>84.94</v>
      </c>
      <c r="L657" s="167">
        <v>100</v>
      </c>
      <c r="M657" s="167">
        <v>0</v>
      </c>
      <c r="N657" s="167">
        <v>0</v>
      </c>
      <c r="O657" s="448"/>
      <c r="P657" s="448"/>
      <c r="Q657" s="448"/>
      <c r="R657" s="448"/>
      <c r="S657" s="503"/>
      <c r="T657" s="448"/>
      <c r="V657" s="21"/>
    </row>
    <row r="658" spans="1:22" s="4" customFormat="1" ht="21.75" customHeight="1">
      <c r="A658" s="885"/>
      <c r="B658" s="460"/>
      <c r="C658" s="416"/>
      <c r="D658" s="479"/>
      <c r="E658" s="479"/>
      <c r="F658" s="479"/>
      <c r="G658" s="509"/>
      <c r="H658" s="509"/>
      <c r="I658" s="510"/>
      <c r="J658" s="510"/>
      <c r="K658" s="39">
        <v>84.95</v>
      </c>
      <c r="L658" s="167">
        <v>120</v>
      </c>
      <c r="M658" s="167">
        <v>0</v>
      </c>
      <c r="N658" s="167">
        <v>0</v>
      </c>
      <c r="O658" s="448"/>
      <c r="P658" s="448"/>
      <c r="Q658" s="448"/>
      <c r="R658" s="448"/>
      <c r="S658" s="503"/>
      <c r="T658" s="448"/>
      <c r="V658" s="21"/>
    </row>
    <row r="659" spans="1:22" s="4" customFormat="1" ht="21.75" customHeight="1">
      <c r="A659" s="885"/>
      <c r="B659" s="460"/>
      <c r="C659" s="416"/>
      <c r="D659" s="479"/>
      <c r="E659" s="479"/>
      <c r="F659" s="479"/>
      <c r="G659" s="509"/>
      <c r="H659" s="509"/>
      <c r="I659" s="510"/>
      <c r="J659" s="510"/>
      <c r="K659" s="39">
        <v>98.2</v>
      </c>
      <c r="L659" s="167">
        <v>40</v>
      </c>
      <c r="M659" s="167">
        <v>0</v>
      </c>
      <c r="N659" s="167">
        <v>0</v>
      </c>
      <c r="O659" s="448"/>
      <c r="P659" s="448"/>
      <c r="Q659" s="448"/>
      <c r="R659" s="448"/>
      <c r="S659" s="503"/>
      <c r="T659" s="448"/>
      <c r="V659" s="21"/>
    </row>
    <row r="660" spans="1:22" s="4" customFormat="1" ht="21.75" customHeight="1">
      <c r="A660" s="885"/>
      <c r="B660" s="460"/>
      <c r="C660" s="416"/>
      <c r="D660" s="479"/>
      <c r="E660" s="479"/>
      <c r="F660" s="479"/>
      <c r="G660" s="793" t="s">
        <v>118</v>
      </c>
      <c r="H660" s="793"/>
      <c r="I660" s="793"/>
      <c r="J660" s="793"/>
      <c r="K660" s="793"/>
      <c r="L660" s="5">
        <f>SUM(L654:L659)</f>
        <v>610</v>
      </c>
      <c r="M660" s="5">
        <f>SUM(M654:M659)</f>
        <v>0</v>
      </c>
      <c r="N660" s="5">
        <f>SUM(N654:N659)</f>
        <v>0</v>
      </c>
      <c r="O660" s="448"/>
      <c r="P660" s="448"/>
      <c r="Q660" s="448"/>
      <c r="R660" s="448"/>
      <c r="S660" s="504"/>
      <c r="T660" s="448"/>
      <c r="V660" s="21"/>
    </row>
    <row r="661" spans="1:22" s="4" customFormat="1" ht="21.75" customHeight="1">
      <c r="A661" s="885"/>
      <c r="B661" s="460"/>
      <c r="C661" s="416" t="s">
        <v>297</v>
      </c>
      <c r="D661" s="479" t="s">
        <v>331</v>
      </c>
      <c r="E661" s="479"/>
      <c r="F661" s="479"/>
      <c r="G661" s="509" t="s">
        <v>332</v>
      </c>
      <c r="H661" s="509" t="s">
        <v>333</v>
      </c>
      <c r="I661" s="510" t="s">
        <v>119</v>
      </c>
      <c r="J661" s="510" t="s">
        <v>120</v>
      </c>
      <c r="K661" s="39">
        <v>74.739999999999995</v>
      </c>
      <c r="L661" s="167">
        <v>45</v>
      </c>
      <c r="M661" s="167">
        <v>0</v>
      </c>
      <c r="N661" s="167">
        <v>0</v>
      </c>
      <c r="O661" s="448" t="s">
        <v>334</v>
      </c>
      <c r="P661" s="448" t="s">
        <v>335</v>
      </c>
      <c r="Q661" s="448" t="s">
        <v>336</v>
      </c>
      <c r="R661" s="448" t="s">
        <v>122</v>
      </c>
      <c r="S661" s="426" t="s">
        <v>978</v>
      </c>
      <c r="T661" s="448" t="s">
        <v>947</v>
      </c>
      <c r="V661" s="21"/>
    </row>
    <row r="662" spans="1:22" s="4" customFormat="1" ht="21.75" customHeight="1">
      <c r="A662" s="885"/>
      <c r="B662" s="460"/>
      <c r="C662" s="416"/>
      <c r="D662" s="479"/>
      <c r="E662" s="479"/>
      <c r="F662" s="479"/>
      <c r="G662" s="509"/>
      <c r="H662" s="509"/>
      <c r="I662" s="510"/>
      <c r="J662" s="510"/>
      <c r="K662" s="39">
        <v>74.650000000000006</v>
      </c>
      <c r="L662" s="167">
        <v>130</v>
      </c>
      <c r="M662" s="167">
        <v>0</v>
      </c>
      <c r="N662" s="167">
        <v>0</v>
      </c>
      <c r="O662" s="448"/>
      <c r="P662" s="448"/>
      <c r="Q662" s="448"/>
      <c r="R662" s="448"/>
      <c r="S662" s="503"/>
      <c r="T662" s="448"/>
      <c r="V662" s="21"/>
    </row>
    <row r="663" spans="1:22" s="4" customFormat="1" ht="21.75" customHeight="1">
      <c r="A663" s="885"/>
      <c r="B663" s="460"/>
      <c r="C663" s="416"/>
      <c r="D663" s="479"/>
      <c r="E663" s="479"/>
      <c r="F663" s="479"/>
      <c r="G663" s="509"/>
      <c r="H663" s="509"/>
      <c r="I663" s="510"/>
      <c r="J663" s="510"/>
      <c r="K663" s="39">
        <v>84.99</v>
      </c>
      <c r="L663" s="167">
        <v>80</v>
      </c>
      <c r="M663" s="167">
        <v>0</v>
      </c>
      <c r="N663" s="167">
        <v>0</v>
      </c>
      <c r="O663" s="448"/>
      <c r="P663" s="448"/>
      <c r="Q663" s="448"/>
      <c r="R663" s="448"/>
      <c r="S663" s="503"/>
      <c r="T663" s="448"/>
      <c r="V663" s="21"/>
    </row>
    <row r="664" spans="1:22" s="4" customFormat="1" ht="21.75" customHeight="1">
      <c r="A664" s="885"/>
      <c r="B664" s="460"/>
      <c r="C664" s="416"/>
      <c r="D664" s="479"/>
      <c r="E664" s="479"/>
      <c r="F664" s="479"/>
      <c r="G664" s="509"/>
      <c r="H664" s="509"/>
      <c r="I664" s="510"/>
      <c r="J664" s="510"/>
      <c r="K664" s="39">
        <v>84.99</v>
      </c>
      <c r="L664" s="167">
        <v>135</v>
      </c>
      <c r="M664" s="167">
        <v>0</v>
      </c>
      <c r="N664" s="167">
        <v>0</v>
      </c>
      <c r="O664" s="448"/>
      <c r="P664" s="448"/>
      <c r="Q664" s="448"/>
      <c r="R664" s="448"/>
      <c r="S664" s="503"/>
      <c r="T664" s="448"/>
      <c r="V664" s="21"/>
    </row>
    <row r="665" spans="1:22" s="4" customFormat="1" ht="21.75" customHeight="1">
      <c r="A665" s="885"/>
      <c r="B665" s="460"/>
      <c r="C665" s="416"/>
      <c r="D665" s="479"/>
      <c r="E665" s="479"/>
      <c r="F665" s="479"/>
      <c r="G665" s="509"/>
      <c r="H665" s="509"/>
      <c r="I665" s="510"/>
      <c r="J665" s="510"/>
      <c r="K665" s="39">
        <v>84.99</v>
      </c>
      <c r="L665" s="167">
        <v>211</v>
      </c>
      <c r="M665" s="167">
        <v>0</v>
      </c>
      <c r="N665" s="167">
        <v>0</v>
      </c>
      <c r="O665" s="448"/>
      <c r="P665" s="448"/>
      <c r="Q665" s="448"/>
      <c r="R665" s="448"/>
      <c r="S665" s="503"/>
      <c r="T665" s="448"/>
      <c r="V665" s="21"/>
    </row>
    <row r="666" spans="1:22" s="4" customFormat="1" ht="21.75" customHeight="1">
      <c r="A666" s="885"/>
      <c r="B666" s="460"/>
      <c r="C666" s="416"/>
      <c r="D666" s="479"/>
      <c r="E666" s="479"/>
      <c r="F666" s="479"/>
      <c r="G666" s="509"/>
      <c r="H666" s="509"/>
      <c r="I666" s="510"/>
      <c r="J666" s="510"/>
      <c r="K666" s="39">
        <v>84.99</v>
      </c>
      <c r="L666" s="167">
        <v>120</v>
      </c>
      <c r="M666" s="167">
        <v>0</v>
      </c>
      <c r="N666" s="167">
        <v>0</v>
      </c>
      <c r="O666" s="448"/>
      <c r="P666" s="448"/>
      <c r="Q666" s="448"/>
      <c r="R666" s="448"/>
      <c r="S666" s="503"/>
      <c r="T666" s="448"/>
      <c r="V666" s="21"/>
    </row>
    <row r="667" spans="1:22" s="4" customFormat="1" ht="21.75" customHeight="1">
      <c r="A667" s="885"/>
      <c r="B667" s="460"/>
      <c r="C667" s="416"/>
      <c r="D667" s="479"/>
      <c r="E667" s="479"/>
      <c r="F667" s="479"/>
      <c r="G667" s="509"/>
      <c r="H667" s="509"/>
      <c r="I667" s="510"/>
      <c r="J667" s="510"/>
      <c r="K667" s="39">
        <v>84.99</v>
      </c>
      <c r="L667" s="167">
        <v>120</v>
      </c>
      <c r="M667" s="167">
        <v>0</v>
      </c>
      <c r="N667" s="167">
        <v>0</v>
      </c>
      <c r="O667" s="448"/>
      <c r="P667" s="448"/>
      <c r="Q667" s="448"/>
      <c r="R667" s="448"/>
      <c r="S667" s="503"/>
      <c r="T667" s="448"/>
      <c r="V667" s="21"/>
    </row>
    <row r="668" spans="1:22" s="4" customFormat="1" ht="21.75" customHeight="1">
      <c r="A668" s="885"/>
      <c r="B668" s="460"/>
      <c r="C668" s="416"/>
      <c r="D668" s="479"/>
      <c r="E668" s="479"/>
      <c r="F668" s="479"/>
      <c r="G668" s="793" t="s">
        <v>118</v>
      </c>
      <c r="H668" s="793"/>
      <c r="I668" s="793"/>
      <c r="J668" s="793"/>
      <c r="K668" s="793"/>
      <c r="L668" s="5">
        <f>SUM(L661:L667)</f>
        <v>841</v>
      </c>
      <c r="M668" s="5">
        <f>SUM(M661:M667)</f>
        <v>0</v>
      </c>
      <c r="N668" s="5">
        <f>SUM(N661:N667)</f>
        <v>0</v>
      </c>
      <c r="O668" s="448"/>
      <c r="P668" s="448"/>
      <c r="Q668" s="448"/>
      <c r="R668" s="448"/>
      <c r="S668" s="504"/>
      <c r="T668" s="448"/>
      <c r="V668" s="21"/>
    </row>
    <row r="669" spans="1:22" s="4" customFormat="1" ht="21.75" customHeight="1">
      <c r="A669" s="885"/>
      <c r="B669" s="460"/>
      <c r="C669" s="416" t="s">
        <v>297</v>
      </c>
      <c r="D669" s="479" t="s">
        <v>337</v>
      </c>
      <c r="E669" s="479"/>
      <c r="F669" s="479"/>
      <c r="G669" s="509" t="s">
        <v>338</v>
      </c>
      <c r="H669" s="509" t="s">
        <v>338</v>
      </c>
      <c r="I669" s="510" t="s">
        <v>119</v>
      </c>
      <c r="J669" s="510" t="s">
        <v>120</v>
      </c>
      <c r="K669" s="39">
        <v>72</v>
      </c>
      <c r="L669" s="167">
        <v>52</v>
      </c>
      <c r="M669" s="167">
        <v>0</v>
      </c>
      <c r="N669" s="167">
        <v>0</v>
      </c>
      <c r="O669" s="448" t="s">
        <v>339</v>
      </c>
      <c r="P669" s="448" t="s">
        <v>340</v>
      </c>
      <c r="Q669" s="448" t="s">
        <v>341</v>
      </c>
      <c r="R669" s="448" t="s">
        <v>122</v>
      </c>
      <c r="S669" s="426" t="s">
        <v>978</v>
      </c>
      <c r="T669" s="448" t="s">
        <v>947</v>
      </c>
      <c r="V669" s="21"/>
    </row>
    <row r="670" spans="1:22" s="4" customFormat="1" ht="21.75" customHeight="1">
      <c r="A670" s="885"/>
      <c r="B670" s="460"/>
      <c r="C670" s="416"/>
      <c r="D670" s="479"/>
      <c r="E670" s="479"/>
      <c r="F670" s="479"/>
      <c r="G670" s="509"/>
      <c r="H670" s="509"/>
      <c r="I670" s="510"/>
      <c r="J670" s="510"/>
      <c r="K670" s="39">
        <v>78</v>
      </c>
      <c r="L670" s="167">
        <v>8</v>
      </c>
      <c r="M670" s="167">
        <v>0</v>
      </c>
      <c r="N670" s="167">
        <v>0</v>
      </c>
      <c r="O670" s="448"/>
      <c r="P670" s="448"/>
      <c r="Q670" s="448"/>
      <c r="R670" s="448"/>
      <c r="S670" s="503"/>
      <c r="T670" s="448"/>
      <c r="V670" s="21"/>
    </row>
    <row r="671" spans="1:22" s="4" customFormat="1" ht="21.75" customHeight="1">
      <c r="A671" s="885"/>
      <c r="B671" s="460"/>
      <c r="C671" s="416"/>
      <c r="D671" s="479"/>
      <c r="E671" s="479"/>
      <c r="F671" s="479"/>
      <c r="G671" s="509"/>
      <c r="H671" s="509"/>
      <c r="I671" s="510"/>
      <c r="J671" s="510"/>
      <c r="K671" s="39">
        <v>84</v>
      </c>
      <c r="L671" s="167">
        <v>372</v>
      </c>
      <c r="M671" s="167">
        <v>0</v>
      </c>
      <c r="N671" s="167">
        <v>0</v>
      </c>
      <c r="O671" s="448"/>
      <c r="P671" s="448"/>
      <c r="Q671" s="448"/>
      <c r="R671" s="448"/>
      <c r="S671" s="503"/>
      <c r="T671" s="448"/>
      <c r="V671" s="21"/>
    </row>
    <row r="672" spans="1:22" s="4" customFormat="1" ht="21.75" customHeight="1">
      <c r="A672" s="885"/>
      <c r="B672" s="460"/>
      <c r="C672" s="416"/>
      <c r="D672" s="479"/>
      <c r="E672" s="479"/>
      <c r="F672" s="479"/>
      <c r="G672" s="509"/>
      <c r="H672" s="509"/>
      <c r="I672" s="510"/>
      <c r="J672" s="510"/>
      <c r="K672" s="39">
        <v>91</v>
      </c>
      <c r="L672" s="167">
        <v>28</v>
      </c>
      <c r="M672" s="167">
        <v>0</v>
      </c>
      <c r="N672" s="167">
        <v>0</v>
      </c>
      <c r="O672" s="448"/>
      <c r="P672" s="448"/>
      <c r="Q672" s="448"/>
      <c r="R672" s="448"/>
      <c r="S672" s="503"/>
      <c r="T672" s="448"/>
      <c r="V672" s="21"/>
    </row>
    <row r="673" spans="1:24" s="4" customFormat="1" ht="21.75" customHeight="1">
      <c r="A673" s="885"/>
      <c r="B673" s="460"/>
      <c r="C673" s="416"/>
      <c r="D673" s="479"/>
      <c r="E673" s="479"/>
      <c r="F673" s="479"/>
      <c r="G673" s="509"/>
      <c r="H673" s="509"/>
      <c r="I673" s="510"/>
      <c r="J673" s="510"/>
      <c r="K673" s="39">
        <v>101</v>
      </c>
      <c r="L673" s="167">
        <v>16</v>
      </c>
      <c r="M673" s="167">
        <v>0</v>
      </c>
      <c r="N673" s="167">
        <v>0</v>
      </c>
      <c r="O673" s="448"/>
      <c r="P673" s="448"/>
      <c r="Q673" s="448"/>
      <c r="R673" s="448"/>
      <c r="S673" s="503"/>
      <c r="T673" s="448"/>
      <c r="V673" s="21"/>
    </row>
    <row r="674" spans="1:24" s="4" customFormat="1" ht="21.75" customHeight="1">
      <c r="A674" s="885"/>
      <c r="B674" s="460"/>
      <c r="C674" s="416"/>
      <c r="D674" s="479"/>
      <c r="E674" s="479"/>
      <c r="F674" s="479"/>
      <c r="G674" s="509"/>
      <c r="H674" s="509"/>
      <c r="I674" s="510"/>
      <c r="J674" s="510"/>
      <c r="K674" s="39">
        <v>109</v>
      </c>
      <c r="L674" s="167">
        <v>4</v>
      </c>
      <c r="M674" s="167">
        <v>0</v>
      </c>
      <c r="N674" s="167">
        <v>0</v>
      </c>
      <c r="O674" s="448"/>
      <c r="P674" s="448"/>
      <c r="Q674" s="448"/>
      <c r="R674" s="448"/>
      <c r="S674" s="503"/>
      <c r="T674" s="448"/>
      <c r="V674" s="21"/>
    </row>
    <row r="675" spans="1:24" s="4" customFormat="1" ht="21.75" customHeight="1">
      <c r="A675" s="885"/>
      <c r="B675" s="460"/>
      <c r="C675" s="416"/>
      <c r="D675" s="479"/>
      <c r="E675" s="479"/>
      <c r="F675" s="479"/>
      <c r="G675" s="793" t="s">
        <v>118</v>
      </c>
      <c r="H675" s="793"/>
      <c r="I675" s="793"/>
      <c r="J675" s="793"/>
      <c r="K675" s="793"/>
      <c r="L675" s="5">
        <f>SUM(L669:L674)</f>
        <v>480</v>
      </c>
      <c r="M675" s="5">
        <f>SUM(M669:M674)</f>
        <v>0</v>
      </c>
      <c r="N675" s="5">
        <f>SUM(N669:N674)</f>
        <v>0</v>
      </c>
      <c r="O675" s="448"/>
      <c r="P675" s="448"/>
      <c r="Q675" s="448"/>
      <c r="R675" s="448"/>
      <c r="S675" s="504"/>
      <c r="T675" s="448"/>
      <c r="V675" s="21"/>
    </row>
    <row r="676" spans="1:24" s="4" customFormat="1" ht="21.75" customHeight="1">
      <c r="A676" s="885"/>
      <c r="B676" s="784" t="s">
        <v>124</v>
      </c>
      <c r="C676" s="784"/>
      <c r="D676" s="784"/>
      <c r="E676" s="784"/>
      <c r="F676" s="784"/>
      <c r="G676" s="784"/>
      <c r="H676" s="784"/>
      <c r="I676" s="784"/>
      <c r="J676" s="784"/>
      <c r="K676" s="784"/>
      <c r="L676" s="16">
        <f>SUM(L616+L621+L628+L633+L639+L646+L653+L660+L668+L675)</f>
        <v>10011</v>
      </c>
      <c r="M676" s="16">
        <f>SUM(M616+M621+M628+M633+M639+M646+M653+M660+M668+M675)</f>
        <v>0</v>
      </c>
      <c r="N676" s="16">
        <f>SUM(N616+N621+N628+N633+N639+N646+N653+N660+N668+N675)</f>
        <v>0</v>
      </c>
      <c r="O676" s="1"/>
      <c r="P676" s="1"/>
      <c r="Q676" s="25"/>
      <c r="R676" s="25"/>
      <c r="S676" s="25"/>
      <c r="T676" s="25"/>
      <c r="U676" s="21"/>
      <c r="V676" s="21"/>
    </row>
    <row r="677" spans="1:24" s="4" customFormat="1" ht="21.75" customHeight="1">
      <c r="A677" s="885"/>
      <c r="B677" s="460" t="s">
        <v>433</v>
      </c>
      <c r="C677" s="782" t="s">
        <v>342</v>
      </c>
      <c r="D677" s="778" t="s">
        <v>546</v>
      </c>
      <c r="E677" s="778"/>
      <c r="F677" s="778"/>
      <c r="G677" s="415" t="s">
        <v>343</v>
      </c>
      <c r="H677" s="415" t="s">
        <v>1093</v>
      </c>
      <c r="I677" s="416" t="s">
        <v>119</v>
      </c>
      <c r="J677" s="416" t="s">
        <v>120</v>
      </c>
      <c r="K677" s="168">
        <v>77.051400000000001</v>
      </c>
      <c r="L677" s="115">
        <v>87</v>
      </c>
      <c r="M677" s="131">
        <v>0</v>
      </c>
      <c r="N677" s="131">
        <v>0</v>
      </c>
      <c r="O677" s="448" t="s">
        <v>344</v>
      </c>
      <c r="P677" s="448" t="s">
        <v>345</v>
      </c>
      <c r="Q677" s="448" t="s">
        <v>346</v>
      </c>
      <c r="R677" s="451" t="s">
        <v>122</v>
      </c>
      <c r="S677" s="451"/>
      <c r="T677" s="451" t="s">
        <v>896</v>
      </c>
      <c r="V677" s="21"/>
    </row>
    <row r="678" spans="1:24" ht="21.75" customHeight="1">
      <c r="A678" s="885"/>
      <c r="B678" s="460"/>
      <c r="C678" s="782"/>
      <c r="D678" s="778"/>
      <c r="E678" s="778"/>
      <c r="F678" s="778"/>
      <c r="G678" s="415"/>
      <c r="H678" s="415"/>
      <c r="I678" s="416"/>
      <c r="J678" s="416"/>
      <c r="K678" s="168">
        <v>80.869100000000003</v>
      </c>
      <c r="L678" s="115">
        <v>84</v>
      </c>
      <c r="M678" s="131">
        <v>0</v>
      </c>
      <c r="N678" s="131">
        <v>0</v>
      </c>
      <c r="O678" s="448"/>
      <c r="P678" s="448"/>
      <c r="Q678" s="448"/>
      <c r="R678" s="451"/>
      <c r="S678" s="451"/>
      <c r="T678" s="451"/>
      <c r="V678" s="21"/>
    </row>
    <row r="679" spans="1:24" ht="21.75" customHeight="1">
      <c r="A679" s="885"/>
      <c r="B679" s="460"/>
      <c r="C679" s="782"/>
      <c r="D679" s="778"/>
      <c r="E679" s="778"/>
      <c r="F679" s="778"/>
      <c r="G679" s="415"/>
      <c r="H679" s="415"/>
      <c r="I679" s="416"/>
      <c r="J679" s="416"/>
      <c r="K679" s="168">
        <v>87.939300000000003</v>
      </c>
      <c r="L679" s="115">
        <v>13</v>
      </c>
      <c r="M679" s="131">
        <v>1</v>
      </c>
      <c r="N679" s="131">
        <v>1</v>
      </c>
      <c r="O679" s="448"/>
      <c r="P679" s="448"/>
      <c r="Q679" s="448"/>
      <c r="R679" s="451"/>
      <c r="S679" s="451"/>
      <c r="T679" s="451"/>
      <c r="V679" s="21"/>
    </row>
    <row r="680" spans="1:24" ht="21.75" customHeight="1">
      <c r="A680" s="885"/>
      <c r="B680" s="460"/>
      <c r="C680" s="782"/>
      <c r="D680" s="778"/>
      <c r="E680" s="778"/>
      <c r="F680" s="778"/>
      <c r="G680" s="415"/>
      <c r="H680" s="415"/>
      <c r="I680" s="416"/>
      <c r="J680" s="416"/>
      <c r="K680" s="168">
        <v>91.602800000000002</v>
      </c>
      <c r="L680" s="115">
        <v>57</v>
      </c>
      <c r="M680" s="131">
        <v>0</v>
      </c>
      <c r="N680" s="131">
        <v>0</v>
      </c>
      <c r="O680" s="448"/>
      <c r="P680" s="448"/>
      <c r="Q680" s="448"/>
      <c r="R680" s="451"/>
      <c r="S680" s="451"/>
      <c r="T680" s="451"/>
      <c r="V680" s="21"/>
    </row>
    <row r="681" spans="1:24" ht="21.75" customHeight="1">
      <c r="A681" s="885"/>
      <c r="B681" s="460"/>
      <c r="C681" s="782"/>
      <c r="D681" s="778"/>
      <c r="E681" s="778"/>
      <c r="F681" s="778"/>
      <c r="G681" s="427" t="s">
        <v>193</v>
      </c>
      <c r="H681" s="427"/>
      <c r="I681" s="427"/>
      <c r="J681" s="427"/>
      <c r="K681" s="427"/>
      <c r="L681" s="159">
        <f>SUM(L677:L680)</f>
        <v>241</v>
      </c>
      <c r="M681" s="5">
        <f>SUM(M677:M680)</f>
        <v>1</v>
      </c>
      <c r="N681" s="5">
        <f>SUM(N677:N680)</f>
        <v>1</v>
      </c>
      <c r="O681" s="448"/>
      <c r="P681" s="448"/>
      <c r="Q681" s="448"/>
      <c r="R681" s="451"/>
      <c r="S681" s="451"/>
      <c r="T681" s="451"/>
      <c r="V681" s="21"/>
      <c r="W681" s="187"/>
      <c r="X681" s="187"/>
    </row>
    <row r="682" spans="1:24" ht="21.75" customHeight="1">
      <c r="A682" s="885"/>
      <c r="B682" s="460"/>
      <c r="C682" s="415" t="s">
        <v>342</v>
      </c>
      <c r="D682" s="479" t="s">
        <v>547</v>
      </c>
      <c r="E682" s="479"/>
      <c r="F682" s="479"/>
      <c r="G682" s="415" t="s">
        <v>347</v>
      </c>
      <c r="H682" s="415" t="s">
        <v>1444</v>
      </c>
      <c r="I682" s="416" t="s">
        <v>119</v>
      </c>
      <c r="J682" s="416" t="s">
        <v>120</v>
      </c>
      <c r="K682" s="40">
        <v>77.86</v>
      </c>
      <c r="L682" s="91">
        <v>110</v>
      </c>
      <c r="M682" s="167">
        <v>0</v>
      </c>
      <c r="N682" s="167">
        <v>0</v>
      </c>
      <c r="O682" s="448" t="s">
        <v>348</v>
      </c>
      <c r="P682" s="448" t="s">
        <v>349</v>
      </c>
      <c r="Q682" s="448" t="s">
        <v>350</v>
      </c>
      <c r="R682" s="448" t="s">
        <v>122</v>
      </c>
      <c r="S682" s="448"/>
      <c r="T682" s="448" t="s">
        <v>896</v>
      </c>
      <c r="V682" s="21"/>
    </row>
    <row r="683" spans="1:24" ht="21.75" customHeight="1">
      <c r="A683" s="885"/>
      <c r="B683" s="460"/>
      <c r="C683" s="415"/>
      <c r="D683" s="479"/>
      <c r="E683" s="479"/>
      <c r="F683" s="479"/>
      <c r="G683" s="415"/>
      <c r="H683" s="416"/>
      <c r="I683" s="416"/>
      <c r="J683" s="416"/>
      <c r="K683" s="40">
        <v>77.352500000000006</v>
      </c>
      <c r="L683" s="91">
        <v>205</v>
      </c>
      <c r="M683" s="167">
        <v>0</v>
      </c>
      <c r="N683" s="167">
        <v>0</v>
      </c>
      <c r="O683" s="448"/>
      <c r="P683" s="448"/>
      <c r="Q683" s="448"/>
      <c r="R683" s="448"/>
      <c r="S683" s="448"/>
      <c r="T683" s="448"/>
      <c r="V683" s="21"/>
    </row>
    <row r="684" spans="1:24" ht="21.75" customHeight="1">
      <c r="A684" s="885"/>
      <c r="B684" s="460"/>
      <c r="C684" s="415"/>
      <c r="D684" s="479"/>
      <c r="E684" s="479"/>
      <c r="F684" s="479"/>
      <c r="G684" s="415"/>
      <c r="H684" s="416"/>
      <c r="I684" s="416"/>
      <c r="J684" s="416"/>
      <c r="K684" s="40">
        <v>70.995599999999996</v>
      </c>
      <c r="L684" s="91">
        <v>156</v>
      </c>
      <c r="M684" s="167">
        <v>0</v>
      </c>
      <c r="N684" s="167">
        <v>0</v>
      </c>
      <c r="O684" s="448"/>
      <c r="P684" s="448"/>
      <c r="Q684" s="448"/>
      <c r="R684" s="448"/>
      <c r="S684" s="448"/>
      <c r="T684" s="448"/>
      <c r="V684" s="21"/>
    </row>
    <row r="685" spans="1:24" ht="21.75" customHeight="1">
      <c r="A685" s="885"/>
      <c r="B685" s="460"/>
      <c r="C685" s="415"/>
      <c r="D685" s="479"/>
      <c r="E685" s="479"/>
      <c r="F685" s="479"/>
      <c r="G685" s="415"/>
      <c r="H685" s="416"/>
      <c r="I685" s="416"/>
      <c r="J685" s="416"/>
      <c r="K685" s="40">
        <v>39.201799999999999</v>
      </c>
      <c r="L685" s="91">
        <v>34</v>
      </c>
      <c r="M685" s="167">
        <v>0</v>
      </c>
      <c r="N685" s="167">
        <v>0</v>
      </c>
      <c r="O685" s="448"/>
      <c r="P685" s="448"/>
      <c r="Q685" s="448"/>
      <c r="R685" s="448"/>
      <c r="S685" s="448"/>
      <c r="T685" s="448"/>
      <c r="V685" s="21"/>
    </row>
    <row r="686" spans="1:24" ht="21.75" customHeight="1">
      <c r="A686" s="885"/>
      <c r="B686" s="460"/>
      <c r="C686" s="415"/>
      <c r="D686" s="479"/>
      <c r="E686" s="479"/>
      <c r="F686" s="479"/>
      <c r="G686" s="415"/>
      <c r="H686" s="416"/>
      <c r="I686" s="416"/>
      <c r="J686" s="416"/>
      <c r="K686" s="40">
        <v>31.735900000000001</v>
      </c>
      <c r="L686" s="91">
        <v>119</v>
      </c>
      <c r="M686" s="167">
        <v>0</v>
      </c>
      <c r="N686" s="167">
        <v>0</v>
      </c>
      <c r="O686" s="448"/>
      <c r="P686" s="448"/>
      <c r="Q686" s="448"/>
      <c r="R686" s="448"/>
      <c r="S686" s="448"/>
      <c r="T686" s="448"/>
      <c r="V686" s="21"/>
    </row>
    <row r="687" spans="1:24" s="4" customFormat="1" ht="21.75" customHeight="1">
      <c r="A687" s="885"/>
      <c r="B687" s="460"/>
      <c r="C687" s="415"/>
      <c r="D687" s="479"/>
      <c r="E687" s="479"/>
      <c r="F687" s="479"/>
      <c r="G687" s="427" t="s">
        <v>118</v>
      </c>
      <c r="H687" s="427"/>
      <c r="I687" s="427"/>
      <c r="J687" s="427"/>
      <c r="K687" s="427"/>
      <c r="L687" s="159">
        <f>SUM(L682:L686)</f>
        <v>624</v>
      </c>
      <c r="M687" s="5">
        <f>SUM(M682:M686)</f>
        <v>0</v>
      </c>
      <c r="N687" s="5">
        <f>SUM(N682:N686)</f>
        <v>0</v>
      </c>
      <c r="O687" s="448"/>
      <c r="P687" s="448"/>
      <c r="Q687" s="448"/>
      <c r="R687" s="448"/>
      <c r="S687" s="448"/>
      <c r="T687" s="448"/>
      <c r="V687" s="21"/>
    </row>
    <row r="688" spans="1:24" s="4" customFormat="1" ht="21.75" customHeight="1">
      <c r="A688" s="885"/>
      <c r="B688" s="460"/>
      <c r="C688" s="479" t="s">
        <v>342</v>
      </c>
      <c r="D688" s="479" t="s">
        <v>548</v>
      </c>
      <c r="E688" s="479"/>
      <c r="F688" s="479"/>
      <c r="G688" s="415" t="s">
        <v>351</v>
      </c>
      <c r="H688" s="415" t="s">
        <v>352</v>
      </c>
      <c r="I688" s="416" t="s">
        <v>119</v>
      </c>
      <c r="J688" s="416" t="s">
        <v>120</v>
      </c>
      <c r="K688" s="40">
        <v>64.011799999999994</v>
      </c>
      <c r="L688" s="91">
        <v>239</v>
      </c>
      <c r="M688" s="92">
        <v>0</v>
      </c>
      <c r="N688" s="92">
        <v>0</v>
      </c>
      <c r="O688" s="476" t="s">
        <v>330</v>
      </c>
      <c r="P688" s="476" t="s">
        <v>353</v>
      </c>
      <c r="Q688" s="476" t="s">
        <v>353</v>
      </c>
      <c r="R688" s="476" t="s">
        <v>354</v>
      </c>
      <c r="S688" s="476"/>
      <c r="T688" s="476" t="s">
        <v>896</v>
      </c>
      <c r="V688" s="21"/>
    </row>
    <row r="689" spans="1:22" s="4" customFormat="1" ht="21.75" customHeight="1">
      <c r="A689" s="885"/>
      <c r="B689" s="460"/>
      <c r="C689" s="479"/>
      <c r="D689" s="479"/>
      <c r="E689" s="479"/>
      <c r="F689" s="479"/>
      <c r="G689" s="415"/>
      <c r="H689" s="415"/>
      <c r="I689" s="416"/>
      <c r="J689" s="416"/>
      <c r="K689" s="40">
        <v>84.955399999999997</v>
      </c>
      <c r="L689" s="91">
        <v>50</v>
      </c>
      <c r="M689" s="92">
        <v>0</v>
      </c>
      <c r="N689" s="92">
        <v>0</v>
      </c>
      <c r="O689" s="476"/>
      <c r="P689" s="476"/>
      <c r="Q689" s="476"/>
      <c r="R689" s="476"/>
      <c r="S689" s="476"/>
      <c r="T689" s="476"/>
      <c r="V689" s="21"/>
    </row>
    <row r="690" spans="1:22" s="4" customFormat="1" ht="21.75" customHeight="1">
      <c r="A690" s="885"/>
      <c r="B690" s="460"/>
      <c r="C690" s="479"/>
      <c r="D690" s="479"/>
      <c r="E690" s="479"/>
      <c r="F690" s="479"/>
      <c r="G690" s="415"/>
      <c r="H690" s="415"/>
      <c r="I690" s="416"/>
      <c r="J690" s="416"/>
      <c r="K690" s="40">
        <v>84.997200000000007</v>
      </c>
      <c r="L690" s="91">
        <v>240</v>
      </c>
      <c r="M690" s="92">
        <v>0</v>
      </c>
      <c r="N690" s="92">
        <v>0</v>
      </c>
      <c r="O690" s="476"/>
      <c r="P690" s="476"/>
      <c r="Q690" s="476"/>
      <c r="R690" s="476"/>
      <c r="S690" s="476"/>
      <c r="T690" s="476"/>
      <c r="V690" s="21"/>
    </row>
    <row r="691" spans="1:22" s="4" customFormat="1" ht="21.75" customHeight="1">
      <c r="A691" s="885"/>
      <c r="B691" s="460"/>
      <c r="C691" s="479"/>
      <c r="D691" s="479"/>
      <c r="E691" s="479"/>
      <c r="F691" s="479"/>
      <c r="G691" s="427" t="s">
        <v>118</v>
      </c>
      <c r="H691" s="427"/>
      <c r="I691" s="427"/>
      <c r="J691" s="427"/>
      <c r="K691" s="427"/>
      <c r="L691" s="159">
        <f>SUM(L688:L690)</f>
        <v>529</v>
      </c>
      <c r="M691" s="5">
        <f>SUM(M688:M690)</f>
        <v>0</v>
      </c>
      <c r="N691" s="5">
        <f>SUM(N688:N690)</f>
        <v>0</v>
      </c>
      <c r="O691" s="476"/>
      <c r="P691" s="476"/>
      <c r="Q691" s="476"/>
      <c r="R691" s="476"/>
      <c r="S691" s="476"/>
      <c r="T691" s="476"/>
      <c r="V691" s="21"/>
    </row>
    <row r="692" spans="1:22" s="4" customFormat="1" ht="21.75" customHeight="1">
      <c r="A692" s="885"/>
      <c r="B692" s="460"/>
      <c r="C692" s="479" t="s">
        <v>342</v>
      </c>
      <c r="D692" s="479" t="s">
        <v>549</v>
      </c>
      <c r="E692" s="479"/>
      <c r="F692" s="479"/>
      <c r="G692" s="484" t="s">
        <v>355</v>
      </c>
      <c r="H692" s="484" t="s">
        <v>355</v>
      </c>
      <c r="I692" s="484" t="s">
        <v>119</v>
      </c>
      <c r="J692" s="484" t="s">
        <v>120</v>
      </c>
      <c r="K692" s="151">
        <v>64.760000000000005</v>
      </c>
      <c r="L692" s="167">
        <v>16</v>
      </c>
      <c r="M692" s="167">
        <v>0</v>
      </c>
      <c r="N692" s="167">
        <v>0</v>
      </c>
      <c r="O692" s="448" t="s">
        <v>356</v>
      </c>
      <c r="P692" s="448" t="s">
        <v>357</v>
      </c>
      <c r="Q692" s="448" t="s">
        <v>357</v>
      </c>
      <c r="R692" s="448" t="s">
        <v>853</v>
      </c>
      <c r="S692" s="448"/>
      <c r="T692" s="448" t="s">
        <v>896</v>
      </c>
      <c r="V692" s="21"/>
    </row>
    <row r="693" spans="1:22" s="4" customFormat="1" ht="21.75" customHeight="1">
      <c r="A693" s="885"/>
      <c r="B693" s="460"/>
      <c r="C693" s="479"/>
      <c r="D693" s="479"/>
      <c r="E693" s="479"/>
      <c r="F693" s="479"/>
      <c r="G693" s="484"/>
      <c r="H693" s="484"/>
      <c r="I693" s="484"/>
      <c r="J693" s="484"/>
      <c r="K693" s="151">
        <v>71.290000000000006</v>
      </c>
      <c r="L693" s="167">
        <v>17</v>
      </c>
      <c r="M693" s="167">
        <v>0</v>
      </c>
      <c r="N693" s="167">
        <v>0</v>
      </c>
      <c r="O693" s="448"/>
      <c r="P693" s="448"/>
      <c r="Q693" s="448"/>
      <c r="R693" s="448"/>
      <c r="S693" s="448"/>
      <c r="T693" s="448"/>
      <c r="V693" s="21"/>
    </row>
    <row r="694" spans="1:22" s="4" customFormat="1" ht="21.75" customHeight="1">
      <c r="A694" s="885"/>
      <c r="B694" s="460"/>
      <c r="C694" s="479"/>
      <c r="D694" s="479"/>
      <c r="E694" s="479"/>
      <c r="F694" s="479"/>
      <c r="G694" s="484"/>
      <c r="H694" s="484"/>
      <c r="I694" s="484"/>
      <c r="J694" s="484"/>
      <c r="K694" s="151">
        <v>82.27</v>
      </c>
      <c r="L694" s="167">
        <v>16</v>
      </c>
      <c r="M694" s="167">
        <v>0</v>
      </c>
      <c r="N694" s="167">
        <v>0</v>
      </c>
      <c r="O694" s="448"/>
      <c r="P694" s="448"/>
      <c r="Q694" s="448"/>
      <c r="R694" s="448"/>
      <c r="S694" s="448"/>
      <c r="T694" s="448"/>
      <c r="V694" s="21"/>
    </row>
    <row r="695" spans="1:22" s="4" customFormat="1" ht="21.75" customHeight="1">
      <c r="A695" s="885"/>
      <c r="B695" s="460"/>
      <c r="C695" s="479"/>
      <c r="D695" s="479"/>
      <c r="E695" s="479"/>
      <c r="F695" s="479"/>
      <c r="G695" s="484"/>
      <c r="H695" s="484"/>
      <c r="I695" s="484"/>
      <c r="J695" s="484"/>
      <c r="K695" s="151">
        <v>84.09</v>
      </c>
      <c r="L695" s="167">
        <v>16</v>
      </c>
      <c r="M695" s="167">
        <v>0</v>
      </c>
      <c r="N695" s="167">
        <v>0</v>
      </c>
      <c r="O695" s="448"/>
      <c r="P695" s="448"/>
      <c r="Q695" s="448"/>
      <c r="R695" s="448"/>
      <c r="S695" s="448"/>
      <c r="T695" s="448"/>
      <c r="V695" s="21"/>
    </row>
    <row r="696" spans="1:22" s="4" customFormat="1" ht="21.75" customHeight="1">
      <c r="A696" s="885"/>
      <c r="B696" s="460"/>
      <c r="C696" s="479"/>
      <c r="D696" s="479"/>
      <c r="E696" s="479"/>
      <c r="F696" s="479"/>
      <c r="G696" s="484"/>
      <c r="H696" s="484"/>
      <c r="I696" s="484"/>
      <c r="J696" s="484"/>
      <c r="K696" s="151">
        <v>91.11</v>
      </c>
      <c r="L696" s="167">
        <v>1</v>
      </c>
      <c r="M696" s="167">
        <v>0</v>
      </c>
      <c r="N696" s="167">
        <v>0</v>
      </c>
      <c r="O696" s="448"/>
      <c r="P696" s="448"/>
      <c r="Q696" s="448"/>
      <c r="R696" s="448"/>
      <c r="S696" s="448"/>
      <c r="T696" s="448"/>
      <c r="V696" s="21"/>
    </row>
    <row r="697" spans="1:22" s="4" customFormat="1" ht="21.75" customHeight="1">
      <c r="A697" s="885"/>
      <c r="B697" s="460"/>
      <c r="C697" s="479"/>
      <c r="D697" s="479"/>
      <c r="E697" s="479"/>
      <c r="F697" s="479"/>
      <c r="G697" s="638" t="s">
        <v>118</v>
      </c>
      <c r="H697" s="638"/>
      <c r="I697" s="638"/>
      <c r="J697" s="638"/>
      <c r="K697" s="638"/>
      <c r="L697" s="96">
        <f>SUM(L692:L696)</f>
        <v>66</v>
      </c>
      <c r="M697" s="18">
        <f>SUM(M692:M696)</f>
        <v>0</v>
      </c>
      <c r="N697" s="18">
        <f>SUM(N692:N696)</f>
        <v>0</v>
      </c>
      <c r="O697" s="448"/>
      <c r="P697" s="448"/>
      <c r="Q697" s="448"/>
      <c r="R697" s="448"/>
      <c r="S697" s="448"/>
      <c r="T697" s="448"/>
      <c r="V697" s="21"/>
    </row>
    <row r="698" spans="1:22" s="4" customFormat="1" ht="21.75" customHeight="1">
      <c r="A698" s="885"/>
      <c r="B698" s="460"/>
      <c r="C698" s="538" t="s">
        <v>897</v>
      </c>
      <c r="D698" s="541" t="s">
        <v>898</v>
      </c>
      <c r="E698" s="542"/>
      <c r="F698" s="543"/>
      <c r="G698" s="827" t="s">
        <v>899</v>
      </c>
      <c r="H698" s="804" t="s">
        <v>900</v>
      </c>
      <c r="I698" s="450" t="s">
        <v>901</v>
      </c>
      <c r="J698" s="450" t="s">
        <v>902</v>
      </c>
      <c r="K698" s="119">
        <v>59.848999999999997</v>
      </c>
      <c r="L698" s="118">
        <v>3</v>
      </c>
      <c r="M698" s="120">
        <v>0</v>
      </c>
      <c r="N698" s="120">
        <v>0</v>
      </c>
      <c r="O698" s="506" t="s">
        <v>903</v>
      </c>
      <c r="P698" s="506" t="s">
        <v>904</v>
      </c>
      <c r="Q698" s="506" t="s">
        <v>905</v>
      </c>
      <c r="R698" s="535" t="s">
        <v>1326</v>
      </c>
      <c r="S698" s="530"/>
      <c r="T698" s="511" t="s">
        <v>901</v>
      </c>
      <c r="V698" s="21"/>
    </row>
    <row r="699" spans="1:22" s="4" customFormat="1" ht="21.75" customHeight="1">
      <c r="A699" s="885"/>
      <c r="B699" s="460"/>
      <c r="C699" s="539"/>
      <c r="D699" s="544"/>
      <c r="E699" s="545"/>
      <c r="F699" s="546"/>
      <c r="G699" s="805"/>
      <c r="H699" s="805"/>
      <c r="I699" s="450"/>
      <c r="J699" s="450"/>
      <c r="K699" s="119">
        <v>72.834599999999995</v>
      </c>
      <c r="L699" s="118">
        <v>190</v>
      </c>
      <c r="M699" s="120">
        <v>0</v>
      </c>
      <c r="N699" s="120">
        <v>0</v>
      </c>
      <c r="O699" s="507"/>
      <c r="P699" s="507"/>
      <c r="Q699" s="507"/>
      <c r="R699" s="536"/>
      <c r="S699" s="552"/>
      <c r="T699" s="514"/>
      <c r="V699" s="21"/>
    </row>
    <row r="700" spans="1:22" s="4" customFormat="1" ht="21.75" customHeight="1">
      <c r="A700" s="885"/>
      <c r="B700" s="460"/>
      <c r="C700" s="539"/>
      <c r="D700" s="544"/>
      <c r="E700" s="545"/>
      <c r="F700" s="546"/>
      <c r="G700" s="805"/>
      <c r="H700" s="805"/>
      <c r="I700" s="450"/>
      <c r="J700" s="450"/>
      <c r="K700" s="119">
        <v>84.981300000000005</v>
      </c>
      <c r="L700" s="118">
        <v>254</v>
      </c>
      <c r="M700" s="120">
        <v>0</v>
      </c>
      <c r="N700" s="120">
        <v>0</v>
      </c>
      <c r="O700" s="507"/>
      <c r="P700" s="507"/>
      <c r="Q700" s="507"/>
      <c r="R700" s="536"/>
      <c r="S700" s="552"/>
      <c r="T700" s="514"/>
      <c r="V700" s="21"/>
    </row>
    <row r="701" spans="1:22" s="4" customFormat="1" ht="21.75" customHeight="1">
      <c r="A701" s="885"/>
      <c r="B701" s="460"/>
      <c r="C701" s="539"/>
      <c r="D701" s="544"/>
      <c r="E701" s="545"/>
      <c r="F701" s="546"/>
      <c r="G701" s="805"/>
      <c r="H701" s="805"/>
      <c r="I701" s="450"/>
      <c r="J701" s="450"/>
      <c r="K701" s="119">
        <v>84.990600000000001</v>
      </c>
      <c r="L701" s="118">
        <v>212</v>
      </c>
      <c r="M701" s="120">
        <v>0</v>
      </c>
      <c r="N701" s="120">
        <v>0</v>
      </c>
      <c r="O701" s="507"/>
      <c r="P701" s="507"/>
      <c r="Q701" s="507"/>
      <c r="R701" s="536"/>
      <c r="S701" s="552"/>
      <c r="T701" s="514"/>
      <c r="V701" s="21"/>
    </row>
    <row r="702" spans="1:22" s="4" customFormat="1" ht="21.75" customHeight="1">
      <c r="A702" s="885"/>
      <c r="B702" s="460"/>
      <c r="C702" s="539"/>
      <c r="D702" s="544"/>
      <c r="E702" s="545"/>
      <c r="F702" s="546"/>
      <c r="G702" s="806"/>
      <c r="H702" s="806"/>
      <c r="I702" s="450"/>
      <c r="J702" s="450"/>
      <c r="K702" s="119">
        <v>105.79300000000001</v>
      </c>
      <c r="L702" s="118">
        <v>8</v>
      </c>
      <c r="M702" s="120">
        <v>0</v>
      </c>
      <c r="N702" s="120">
        <v>0</v>
      </c>
      <c r="O702" s="507"/>
      <c r="P702" s="507"/>
      <c r="Q702" s="507"/>
      <c r="R702" s="536"/>
      <c r="S702" s="552"/>
      <c r="T702" s="514"/>
      <c r="V702" s="21"/>
    </row>
    <row r="703" spans="1:22" s="4" customFormat="1" ht="21.75" customHeight="1">
      <c r="A703" s="885"/>
      <c r="B703" s="460"/>
      <c r="C703" s="540"/>
      <c r="D703" s="547"/>
      <c r="E703" s="548"/>
      <c r="F703" s="549"/>
      <c r="G703" s="431" t="s">
        <v>907</v>
      </c>
      <c r="H703" s="431"/>
      <c r="I703" s="431"/>
      <c r="J703" s="431"/>
      <c r="K703" s="431"/>
      <c r="L703" s="121">
        <f>SUM(L698:L702)</f>
        <v>667</v>
      </c>
      <c r="M703" s="121">
        <f>SUM(M698:M702)</f>
        <v>0</v>
      </c>
      <c r="N703" s="121">
        <f>SUM(N698:N702)</f>
        <v>0</v>
      </c>
      <c r="O703" s="508"/>
      <c r="P703" s="508"/>
      <c r="Q703" s="508"/>
      <c r="R703" s="537"/>
      <c r="S703" s="553"/>
      <c r="T703" s="515"/>
      <c r="V703" s="21"/>
    </row>
    <row r="704" spans="1:22" s="4" customFormat="1" ht="21.75" customHeight="1">
      <c r="A704" s="885"/>
      <c r="B704" s="460"/>
      <c r="C704" s="538" t="s">
        <v>897</v>
      </c>
      <c r="D704" s="541" t="s">
        <v>908</v>
      </c>
      <c r="E704" s="542"/>
      <c r="F704" s="543"/>
      <c r="G704" s="450" t="s">
        <v>909</v>
      </c>
      <c r="H704" s="856" t="s">
        <v>910</v>
      </c>
      <c r="I704" s="450" t="s">
        <v>901</v>
      </c>
      <c r="J704" s="450" t="s">
        <v>902</v>
      </c>
      <c r="K704" s="168">
        <v>59.979700000000001</v>
      </c>
      <c r="L704" s="115">
        <v>223</v>
      </c>
      <c r="M704" s="131">
        <v>0</v>
      </c>
      <c r="N704" s="131">
        <v>0</v>
      </c>
      <c r="O704" s="506" t="s">
        <v>911</v>
      </c>
      <c r="P704" s="506" t="s">
        <v>912</v>
      </c>
      <c r="Q704" s="506" t="s">
        <v>913</v>
      </c>
      <c r="R704" s="535" t="s">
        <v>906</v>
      </c>
      <c r="S704" s="530"/>
      <c r="T704" s="511" t="s">
        <v>901</v>
      </c>
      <c r="V704" s="21"/>
    </row>
    <row r="705" spans="1:128" s="4" customFormat="1" ht="21.75" customHeight="1">
      <c r="A705" s="885"/>
      <c r="B705" s="460"/>
      <c r="C705" s="539"/>
      <c r="D705" s="544"/>
      <c r="E705" s="545"/>
      <c r="F705" s="546"/>
      <c r="G705" s="450"/>
      <c r="H705" s="450"/>
      <c r="I705" s="450"/>
      <c r="J705" s="450"/>
      <c r="K705" s="168">
        <v>74.671800000000005</v>
      </c>
      <c r="L705" s="115">
        <v>241</v>
      </c>
      <c r="M705" s="131">
        <v>0</v>
      </c>
      <c r="N705" s="131">
        <v>0</v>
      </c>
      <c r="O705" s="507"/>
      <c r="P705" s="507"/>
      <c r="Q705" s="507"/>
      <c r="R705" s="536"/>
      <c r="S705" s="552"/>
      <c r="T705" s="514"/>
      <c r="V705" s="21"/>
    </row>
    <row r="706" spans="1:128" s="4" customFormat="1" ht="21.75" customHeight="1">
      <c r="A706" s="885"/>
      <c r="B706" s="460"/>
      <c r="C706" s="539"/>
      <c r="D706" s="544"/>
      <c r="E706" s="545"/>
      <c r="F706" s="546"/>
      <c r="G706" s="450"/>
      <c r="H706" s="450"/>
      <c r="I706" s="450"/>
      <c r="J706" s="450"/>
      <c r="K706" s="168">
        <v>84.9696</v>
      </c>
      <c r="L706" s="115">
        <v>240</v>
      </c>
      <c r="M706" s="131">
        <v>0</v>
      </c>
      <c r="N706" s="131">
        <v>0</v>
      </c>
      <c r="O706" s="507"/>
      <c r="P706" s="507"/>
      <c r="Q706" s="507"/>
      <c r="R706" s="536"/>
      <c r="S706" s="552"/>
      <c r="T706" s="514"/>
      <c r="V706" s="21"/>
    </row>
    <row r="707" spans="1:128" s="4" customFormat="1" ht="21.75" customHeight="1">
      <c r="A707" s="885"/>
      <c r="B707" s="460"/>
      <c r="C707" s="539"/>
      <c r="D707" s="544"/>
      <c r="E707" s="545"/>
      <c r="F707" s="546"/>
      <c r="G707" s="450"/>
      <c r="H707" s="450"/>
      <c r="I707" s="450"/>
      <c r="J707" s="450"/>
      <c r="K707" s="168">
        <v>84.954999999999998</v>
      </c>
      <c r="L707" s="115">
        <v>42</v>
      </c>
      <c r="M707" s="131">
        <v>0</v>
      </c>
      <c r="N707" s="131">
        <v>0</v>
      </c>
      <c r="O707" s="507"/>
      <c r="P707" s="507"/>
      <c r="Q707" s="507"/>
      <c r="R707" s="536"/>
      <c r="S707" s="552"/>
      <c r="T707" s="514"/>
      <c r="V707" s="21"/>
    </row>
    <row r="708" spans="1:128" s="4" customFormat="1" ht="21.75" customHeight="1">
      <c r="A708" s="885"/>
      <c r="B708" s="460"/>
      <c r="C708" s="539"/>
      <c r="D708" s="544"/>
      <c r="E708" s="545"/>
      <c r="F708" s="546"/>
      <c r="G708" s="450"/>
      <c r="H708" s="450"/>
      <c r="I708" s="450"/>
      <c r="J708" s="450"/>
      <c r="K708" s="168">
        <v>84.903999999999996</v>
      </c>
      <c r="L708" s="115">
        <v>271</v>
      </c>
      <c r="M708" s="131">
        <v>0</v>
      </c>
      <c r="N708" s="131">
        <v>0</v>
      </c>
      <c r="O708" s="507"/>
      <c r="P708" s="507"/>
      <c r="Q708" s="507"/>
      <c r="R708" s="536"/>
      <c r="S708" s="552"/>
      <c r="T708" s="514"/>
      <c r="V708" s="21"/>
    </row>
    <row r="709" spans="1:128" s="4" customFormat="1" ht="21.75" customHeight="1">
      <c r="A709" s="885"/>
      <c r="B709" s="460"/>
      <c r="C709" s="540"/>
      <c r="D709" s="547"/>
      <c r="E709" s="548"/>
      <c r="F709" s="549"/>
      <c r="G709" s="431" t="s">
        <v>907</v>
      </c>
      <c r="H709" s="431"/>
      <c r="I709" s="431"/>
      <c r="J709" s="431"/>
      <c r="K709" s="431"/>
      <c r="L709" s="121">
        <f>SUM(L704:L708)</f>
        <v>1017</v>
      </c>
      <c r="M709" s="121">
        <f>SUM(M704:M708)</f>
        <v>0</v>
      </c>
      <c r="N709" s="121">
        <f>SUM(N704:N708)</f>
        <v>0</v>
      </c>
      <c r="O709" s="508"/>
      <c r="P709" s="508"/>
      <c r="Q709" s="508"/>
      <c r="R709" s="537"/>
      <c r="S709" s="553"/>
      <c r="T709" s="515"/>
      <c r="V709" s="21"/>
    </row>
    <row r="710" spans="1:128" s="65" customFormat="1" ht="21.75" customHeight="1">
      <c r="A710" s="885"/>
      <c r="B710" s="460"/>
      <c r="C710" s="479" t="s">
        <v>544</v>
      </c>
      <c r="D710" s="479" t="s">
        <v>545</v>
      </c>
      <c r="E710" s="479"/>
      <c r="F710" s="479"/>
      <c r="G710" s="415" t="s">
        <v>539</v>
      </c>
      <c r="H710" s="415" t="s">
        <v>1445</v>
      </c>
      <c r="I710" s="416" t="s">
        <v>540</v>
      </c>
      <c r="J710" s="416" t="s">
        <v>541</v>
      </c>
      <c r="K710" s="40">
        <v>59.932000000000002</v>
      </c>
      <c r="L710" s="91">
        <v>72</v>
      </c>
      <c r="M710" s="118">
        <v>0</v>
      </c>
      <c r="N710" s="118">
        <v>0</v>
      </c>
      <c r="O710" s="794" t="s">
        <v>914</v>
      </c>
      <c r="P710" s="927" t="s">
        <v>1188</v>
      </c>
      <c r="Q710" s="551" t="s">
        <v>1189</v>
      </c>
      <c r="R710" s="476" t="s">
        <v>542</v>
      </c>
      <c r="S710" s="476"/>
      <c r="T710" s="476" t="s">
        <v>896</v>
      </c>
      <c r="U710" s="78"/>
      <c r="V710" s="79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  <c r="CA710" s="78"/>
      <c r="CB710" s="78"/>
      <c r="CC710" s="78"/>
      <c r="CD710" s="78"/>
      <c r="CE710" s="78"/>
      <c r="CF710" s="78"/>
      <c r="CG710" s="78"/>
      <c r="CH710" s="78"/>
      <c r="CI710" s="78"/>
      <c r="CJ710" s="78"/>
      <c r="CK710" s="78"/>
      <c r="CL710" s="78"/>
      <c r="CM710" s="78"/>
      <c r="CN710" s="78"/>
      <c r="CO710" s="78"/>
      <c r="CP710" s="78"/>
      <c r="CQ710" s="78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78"/>
      <c r="DQ710" s="78"/>
      <c r="DR710" s="78"/>
      <c r="DS710" s="78"/>
      <c r="DT710" s="78"/>
      <c r="DU710" s="78"/>
      <c r="DV710" s="78"/>
      <c r="DW710" s="78"/>
      <c r="DX710" s="77"/>
    </row>
    <row r="711" spans="1:128" s="65" customFormat="1" ht="21.75" customHeight="1">
      <c r="A711" s="885"/>
      <c r="B711" s="460"/>
      <c r="C711" s="479"/>
      <c r="D711" s="479"/>
      <c r="E711" s="479"/>
      <c r="F711" s="479"/>
      <c r="G711" s="415"/>
      <c r="H711" s="415"/>
      <c r="I711" s="416"/>
      <c r="J711" s="416"/>
      <c r="K711" s="40">
        <v>76.637699999999995</v>
      </c>
      <c r="L711" s="91">
        <v>66</v>
      </c>
      <c r="M711" s="118">
        <v>0</v>
      </c>
      <c r="N711" s="118">
        <v>0</v>
      </c>
      <c r="O711" s="794"/>
      <c r="P711" s="928"/>
      <c r="Q711" s="551"/>
      <c r="R711" s="476"/>
      <c r="S711" s="476"/>
      <c r="T711" s="476"/>
      <c r="U711" s="78"/>
      <c r="V711" s="79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  <c r="CA711" s="78"/>
      <c r="CB711" s="78"/>
      <c r="CC711" s="78"/>
      <c r="CD711" s="78"/>
      <c r="CE711" s="78"/>
      <c r="CF711" s="78"/>
      <c r="CG711" s="78"/>
      <c r="CH711" s="78"/>
      <c r="CI711" s="78"/>
      <c r="CJ711" s="78"/>
      <c r="CK711" s="78"/>
      <c r="CL711" s="78"/>
      <c r="CM711" s="78"/>
      <c r="CN711" s="78"/>
      <c r="CO711" s="78"/>
      <c r="CP711" s="78"/>
      <c r="CQ711" s="78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78"/>
      <c r="DQ711" s="78"/>
      <c r="DR711" s="78"/>
      <c r="DS711" s="78"/>
      <c r="DT711" s="78"/>
      <c r="DU711" s="78"/>
      <c r="DV711" s="78"/>
      <c r="DW711" s="78"/>
      <c r="DX711" s="77"/>
    </row>
    <row r="712" spans="1:128" s="65" customFormat="1" ht="21.75" customHeight="1">
      <c r="A712" s="885"/>
      <c r="B712" s="460"/>
      <c r="C712" s="479"/>
      <c r="D712" s="479"/>
      <c r="E712" s="479"/>
      <c r="F712" s="479"/>
      <c r="G712" s="415"/>
      <c r="H712" s="415"/>
      <c r="I712" s="416"/>
      <c r="J712" s="416"/>
      <c r="K712" s="40">
        <v>76.594899999999996</v>
      </c>
      <c r="L712" s="91">
        <v>33</v>
      </c>
      <c r="M712" s="118">
        <v>0</v>
      </c>
      <c r="N712" s="118">
        <v>0</v>
      </c>
      <c r="O712" s="794"/>
      <c r="P712" s="928"/>
      <c r="Q712" s="551"/>
      <c r="R712" s="476"/>
      <c r="S712" s="476"/>
      <c r="T712" s="476"/>
      <c r="U712" s="78"/>
      <c r="V712" s="79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  <c r="CA712" s="78"/>
      <c r="CB712" s="78"/>
      <c r="CC712" s="78"/>
      <c r="CD712" s="78"/>
      <c r="CE712" s="78"/>
      <c r="CF712" s="78"/>
      <c r="CG712" s="78"/>
      <c r="CH712" s="78"/>
      <c r="CI712" s="78"/>
      <c r="CJ712" s="78"/>
      <c r="CK712" s="78"/>
      <c r="CL712" s="78"/>
      <c r="CM712" s="78"/>
      <c r="CN712" s="78"/>
      <c r="CO712" s="78"/>
      <c r="CP712" s="78"/>
      <c r="CQ712" s="78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78"/>
      <c r="DQ712" s="78"/>
      <c r="DR712" s="78"/>
      <c r="DS712" s="78"/>
      <c r="DT712" s="78"/>
      <c r="DU712" s="78"/>
      <c r="DV712" s="78"/>
      <c r="DW712" s="78"/>
      <c r="DX712" s="77"/>
    </row>
    <row r="713" spans="1:128" s="65" customFormat="1" ht="21.75" customHeight="1">
      <c r="A713" s="885"/>
      <c r="B713" s="460"/>
      <c r="C713" s="479"/>
      <c r="D713" s="479"/>
      <c r="E713" s="479"/>
      <c r="F713" s="479"/>
      <c r="G713" s="415"/>
      <c r="H713" s="415"/>
      <c r="I713" s="416"/>
      <c r="J713" s="416"/>
      <c r="K713" s="40">
        <v>84.778700000000001</v>
      </c>
      <c r="L713" s="91">
        <v>74</v>
      </c>
      <c r="M713" s="118">
        <v>0</v>
      </c>
      <c r="N713" s="118">
        <v>0</v>
      </c>
      <c r="O713" s="794"/>
      <c r="P713" s="928"/>
      <c r="Q713" s="551"/>
      <c r="R713" s="476"/>
      <c r="S713" s="476"/>
      <c r="T713" s="476"/>
      <c r="U713" s="78"/>
      <c r="V713" s="79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  <c r="CA713" s="78"/>
      <c r="CB713" s="78"/>
      <c r="CC713" s="78"/>
      <c r="CD713" s="78"/>
      <c r="CE713" s="78"/>
      <c r="CF713" s="78"/>
      <c r="CG713" s="78"/>
      <c r="CH713" s="78"/>
      <c r="CI713" s="78"/>
      <c r="CJ713" s="78"/>
      <c r="CK713" s="78"/>
      <c r="CL713" s="78"/>
      <c r="CM713" s="78"/>
      <c r="CN713" s="78"/>
      <c r="CO713" s="78"/>
      <c r="CP713" s="78"/>
      <c r="CQ713" s="78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78"/>
      <c r="DQ713" s="78"/>
      <c r="DR713" s="78"/>
      <c r="DS713" s="78"/>
      <c r="DT713" s="78"/>
      <c r="DU713" s="78"/>
      <c r="DV713" s="78"/>
      <c r="DW713" s="78"/>
      <c r="DX713" s="77"/>
    </row>
    <row r="714" spans="1:128" s="65" customFormat="1" ht="21.75" customHeight="1">
      <c r="A714" s="885"/>
      <c r="B714" s="460"/>
      <c r="C714" s="479"/>
      <c r="D714" s="479"/>
      <c r="E714" s="479"/>
      <c r="F714" s="479"/>
      <c r="G714" s="415"/>
      <c r="H714" s="415"/>
      <c r="I714" s="416"/>
      <c r="J714" s="416"/>
      <c r="K714" s="40">
        <v>84.9696</v>
      </c>
      <c r="L714" s="91">
        <v>70</v>
      </c>
      <c r="M714" s="118">
        <v>0</v>
      </c>
      <c r="N714" s="118">
        <v>0</v>
      </c>
      <c r="O714" s="794"/>
      <c r="P714" s="928"/>
      <c r="Q714" s="551"/>
      <c r="R714" s="476"/>
      <c r="S714" s="476"/>
      <c r="T714" s="476"/>
      <c r="U714" s="78"/>
      <c r="V714" s="79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  <c r="CA714" s="78"/>
      <c r="CB714" s="78"/>
      <c r="CC714" s="78"/>
      <c r="CD714" s="78"/>
      <c r="CE714" s="78"/>
      <c r="CF714" s="78"/>
      <c r="CG714" s="78"/>
      <c r="CH714" s="78"/>
      <c r="CI714" s="78"/>
      <c r="CJ714" s="78"/>
      <c r="CK714" s="78"/>
      <c r="CL714" s="78"/>
      <c r="CM714" s="78"/>
      <c r="CN714" s="78"/>
      <c r="CO714" s="78"/>
      <c r="CP714" s="78"/>
      <c r="CQ714" s="78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78"/>
      <c r="DQ714" s="78"/>
      <c r="DR714" s="78"/>
      <c r="DS714" s="78"/>
      <c r="DT714" s="78"/>
      <c r="DU714" s="78"/>
      <c r="DV714" s="78"/>
      <c r="DW714" s="78"/>
      <c r="DX714" s="77"/>
    </row>
    <row r="715" spans="1:128" s="65" customFormat="1" ht="21.75" customHeight="1">
      <c r="A715" s="885"/>
      <c r="B715" s="460"/>
      <c r="C715" s="479"/>
      <c r="D715" s="479"/>
      <c r="E715" s="479"/>
      <c r="F715" s="479"/>
      <c r="G715" s="415"/>
      <c r="H715" s="415"/>
      <c r="I715" s="416"/>
      <c r="J715" s="416"/>
      <c r="K715" s="40">
        <v>84.852800000000002</v>
      </c>
      <c r="L715" s="91">
        <v>37</v>
      </c>
      <c r="M715" s="118">
        <v>0</v>
      </c>
      <c r="N715" s="118">
        <v>0</v>
      </c>
      <c r="O715" s="794"/>
      <c r="P715" s="928"/>
      <c r="Q715" s="551"/>
      <c r="R715" s="476"/>
      <c r="S715" s="476"/>
      <c r="T715" s="476"/>
      <c r="U715" s="78"/>
      <c r="V715" s="79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  <c r="CA715" s="78"/>
      <c r="CB715" s="78"/>
      <c r="CC715" s="78"/>
      <c r="CD715" s="78"/>
      <c r="CE715" s="78"/>
      <c r="CF715" s="78"/>
      <c r="CG715" s="78"/>
      <c r="CH715" s="78"/>
      <c r="CI715" s="78"/>
      <c r="CJ715" s="78"/>
      <c r="CK715" s="78"/>
      <c r="CL715" s="78"/>
      <c r="CM715" s="78"/>
      <c r="CN715" s="78"/>
      <c r="CO715" s="78"/>
      <c r="CP715" s="78"/>
      <c r="CQ715" s="78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78"/>
      <c r="DQ715" s="78"/>
      <c r="DR715" s="78"/>
      <c r="DS715" s="78"/>
      <c r="DT715" s="78"/>
      <c r="DU715" s="78"/>
      <c r="DV715" s="78"/>
      <c r="DW715" s="78"/>
      <c r="DX715" s="77"/>
    </row>
    <row r="716" spans="1:128" s="65" customFormat="1" ht="21.75" customHeight="1">
      <c r="A716" s="885"/>
      <c r="B716" s="460"/>
      <c r="C716" s="479"/>
      <c r="D716" s="479"/>
      <c r="E716" s="479"/>
      <c r="F716" s="479"/>
      <c r="G716" s="415"/>
      <c r="H716" s="415"/>
      <c r="I716" s="416"/>
      <c r="J716" s="416"/>
      <c r="K716" s="40">
        <v>84.996700000000004</v>
      </c>
      <c r="L716" s="91">
        <v>37</v>
      </c>
      <c r="M716" s="118">
        <v>0</v>
      </c>
      <c r="N716" s="118">
        <v>0</v>
      </c>
      <c r="O716" s="794"/>
      <c r="P716" s="928"/>
      <c r="Q716" s="551"/>
      <c r="R716" s="476"/>
      <c r="S716" s="476"/>
      <c r="T716" s="476"/>
      <c r="U716" s="78"/>
      <c r="V716" s="79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  <c r="DV716" s="78"/>
      <c r="DW716" s="78"/>
      <c r="DX716" s="77"/>
    </row>
    <row r="717" spans="1:128" s="65" customFormat="1" ht="21.75" customHeight="1">
      <c r="A717" s="885"/>
      <c r="B717" s="460"/>
      <c r="C717" s="479"/>
      <c r="D717" s="479"/>
      <c r="E717" s="479"/>
      <c r="F717" s="479"/>
      <c r="G717" s="415"/>
      <c r="H717" s="415"/>
      <c r="I717" s="416"/>
      <c r="J717" s="416"/>
      <c r="K717" s="40">
        <v>84.901399999999995</v>
      </c>
      <c r="L717" s="91">
        <v>33</v>
      </c>
      <c r="M717" s="118">
        <v>0</v>
      </c>
      <c r="N717" s="118">
        <v>0</v>
      </c>
      <c r="O717" s="794"/>
      <c r="P717" s="928"/>
      <c r="Q717" s="551"/>
      <c r="R717" s="476"/>
      <c r="S717" s="476"/>
      <c r="T717" s="476"/>
      <c r="U717" s="78"/>
      <c r="V717" s="79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  <c r="CA717" s="78"/>
      <c r="CB717" s="78"/>
      <c r="CC717" s="78"/>
      <c r="CD717" s="78"/>
      <c r="CE717" s="78"/>
      <c r="CF717" s="78"/>
      <c r="CG717" s="78"/>
      <c r="CH717" s="78"/>
      <c r="CI717" s="78"/>
      <c r="CJ717" s="78"/>
      <c r="CK717" s="78"/>
      <c r="CL717" s="78"/>
      <c r="CM717" s="78"/>
      <c r="CN717" s="78"/>
      <c r="CO717" s="78"/>
      <c r="CP717" s="78"/>
      <c r="CQ717" s="78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78"/>
      <c r="DQ717" s="78"/>
      <c r="DR717" s="78"/>
      <c r="DS717" s="78"/>
      <c r="DT717" s="78"/>
      <c r="DU717" s="78"/>
      <c r="DV717" s="78"/>
      <c r="DW717" s="78"/>
      <c r="DX717" s="77"/>
    </row>
    <row r="718" spans="1:128" s="65" customFormat="1" ht="21.75" customHeight="1">
      <c r="A718" s="885"/>
      <c r="B718" s="460"/>
      <c r="C718" s="479"/>
      <c r="D718" s="479"/>
      <c r="E718" s="479"/>
      <c r="F718" s="479"/>
      <c r="G718" s="415"/>
      <c r="H718" s="415"/>
      <c r="I718" s="416"/>
      <c r="J718" s="416"/>
      <c r="K718" s="40">
        <v>84.846500000000006</v>
      </c>
      <c r="L718" s="91">
        <v>33</v>
      </c>
      <c r="M718" s="118">
        <v>0</v>
      </c>
      <c r="N718" s="118">
        <v>0</v>
      </c>
      <c r="O718" s="794"/>
      <c r="P718" s="928"/>
      <c r="Q718" s="551"/>
      <c r="R718" s="476"/>
      <c r="S718" s="476"/>
      <c r="T718" s="476"/>
      <c r="U718" s="78"/>
      <c r="V718" s="79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  <c r="CA718" s="78"/>
      <c r="CB718" s="78"/>
      <c r="CC718" s="78"/>
      <c r="CD718" s="78"/>
      <c r="CE718" s="78"/>
      <c r="CF718" s="78"/>
      <c r="CG718" s="78"/>
      <c r="CH718" s="78"/>
      <c r="CI718" s="78"/>
      <c r="CJ718" s="78"/>
      <c r="CK718" s="78"/>
      <c r="CL718" s="78"/>
      <c r="CM718" s="78"/>
      <c r="CN718" s="78"/>
      <c r="CO718" s="78"/>
      <c r="CP718" s="78"/>
      <c r="CQ718" s="78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78"/>
      <c r="DQ718" s="78"/>
      <c r="DR718" s="78"/>
      <c r="DS718" s="78"/>
      <c r="DT718" s="78"/>
      <c r="DU718" s="78"/>
      <c r="DV718" s="78"/>
      <c r="DW718" s="78"/>
      <c r="DX718" s="77"/>
    </row>
    <row r="719" spans="1:128" s="65" customFormat="1" ht="21.75" customHeight="1">
      <c r="A719" s="885"/>
      <c r="B719" s="460"/>
      <c r="C719" s="479"/>
      <c r="D719" s="479"/>
      <c r="E719" s="479"/>
      <c r="F719" s="479"/>
      <c r="G719" s="427" t="s">
        <v>543</v>
      </c>
      <c r="H719" s="427"/>
      <c r="I719" s="427"/>
      <c r="J719" s="427"/>
      <c r="K719" s="427"/>
      <c r="L719" s="159">
        <f>SUM(L710:L718)</f>
        <v>455</v>
      </c>
      <c r="M719" s="5">
        <f>SUM(M710:M718)</f>
        <v>0</v>
      </c>
      <c r="N719" s="5">
        <f>SUM(N710:N718)</f>
        <v>0</v>
      </c>
      <c r="O719" s="794"/>
      <c r="P719" s="929"/>
      <c r="Q719" s="551"/>
      <c r="R719" s="476"/>
      <c r="S719" s="476"/>
      <c r="T719" s="476"/>
      <c r="U719" s="78"/>
      <c r="V719" s="79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  <c r="CA719" s="78"/>
      <c r="CB719" s="78"/>
      <c r="CC719" s="78"/>
      <c r="CD719" s="78"/>
      <c r="CE719" s="78"/>
      <c r="CF719" s="78"/>
      <c r="CG719" s="78"/>
      <c r="CH719" s="78"/>
      <c r="CI719" s="78"/>
      <c r="CJ719" s="78"/>
      <c r="CK719" s="78"/>
      <c r="CL719" s="78"/>
      <c r="CM719" s="78"/>
      <c r="CN719" s="78"/>
      <c r="CO719" s="78"/>
      <c r="CP719" s="78"/>
      <c r="CQ719" s="78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78"/>
      <c r="DQ719" s="78"/>
      <c r="DR719" s="78"/>
      <c r="DS719" s="78"/>
      <c r="DT719" s="78"/>
      <c r="DU719" s="78"/>
      <c r="DV719" s="78"/>
      <c r="DW719" s="78"/>
      <c r="DX719" s="77"/>
    </row>
    <row r="720" spans="1:128" s="128" customFormat="1" ht="21" customHeight="1">
      <c r="A720" s="885"/>
      <c r="B720" s="460"/>
      <c r="C720" s="538" t="s">
        <v>1264</v>
      </c>
      <c r="D720" s="541" t="s">
        <v>1265</v>
      </c>
      <c r="E720" s="795"/>
      <c r="F720" s="796"/>
      <c r="G720" s="555" t="s">
        <v>1266</v>
      </c>
      <c r="H720" s="558" t="s">
        <v>1267</v>
      </c>
      <c r="I720" s="555" t="s">
        <v>1268</v>
      </c>
      <c r="J720" s="555" t="s">
        <v>1269</v>
      </c>
      <c r="K720" s="255">
        <v>59.981200000000001</v>
      </c>
      <c r="L720" s="256">
        <v>130</v>
      </c>
      <c r="M720" s="256">
        <v>0</v>
      </c>
      <c r="N720" s="256">
        <v>0</v>
      </c>
      <c r="O720" s="554" t="s">
        <v>1270</v>
      </c>
      <c r="P720" s="554" t="s">
        <v>1271</v>
      </c>
      <c r="Q720" s="554" t="s">
        <v>1272</v>
      </c>
      <c r="R720" s="535" t="s">
        <v>1247</v>
      </c>
      <c r="S720" s="530"/>
      <c r="T720" s="511" t="s">
        <v>1268</v>
      </c>
    </row>
    <row r="721" spans="1:20" s="128" customFormat="1" ht="21" customHeight="1">
      <c r="A721" s="885"/>
      <c r="B721" s="460"/>
      <c r="C721" s="512"/>
      <c r="D721" s="797"/>
      <c r="E721" s="798"/>
      <c r="F721" s="799"/>
      <c r="G721" s="556"/>
      <c r="H721" s="556"/>
      <c r="I721" s="556"/>
      <c r="J721" s="556"/>
      <c r="K721" s="255">
        <v>74.836200000000005</v>
      </c>
      <c r="L721" s="256">
        <v>57</v>
      </c>
      <c r="M721" s="256">
        <v>0</v>
      </c>
      <c r="N721" s="256">
        <v>0</v>
      </c>
      <c r="O721" s="512"/>
      <c r="P721" s="512"/>
      <c r="Q721" s="512"/>
      <c r="R721" s="512"/>
      <c r="S721" s="531"/>
      <c r="T721" s="512"/>
    </row>
    <row r="722" spans="1:20" s="128" customFormat="1" ht="21" customHeight="1">
      <c r="A722" s="885"/>
      <c r="B722" s="460"/>
      <c r="C722" s="512"/>
      <c r="D722" s="797"/>
      <c r="E722" s="798"/>
      <c r="F722" s="799"/>
      <c r="G722" s="557"/>
      <c r="H722" s="557"/>
      <c r="I722" s="557"/>
      <c r="J722" s="557"/>
      <c r="K722" s="255">
        <v>84.805000000000007</v>
      </c>
      <c r="L722" s="256">
        <v>295</v>
      </c>
      <c r="M722" s="256">
        <v>0</v>
      </c>
      <c r="N722" s="256">
        <v>0</v>
      </c>
      <c r="O722" s="512"/>
      <c r="P722" s="512"/>
      <c r="Q722" s="512"/>
      <c r="R722" s="512"/>
      <c r="S722" s="531"/>
      <c r="T722" s="512"/>
    </row>
    <row r="723" spans="1:20" s="128" customFormat="1" ht="21" customHeight="1">
      <c r="A723" s="885"/>
      <c r="B723" s="460"/>
      <c r="C723" s="513"/>
      <c r="D723" s="800"/>
      <c r="E723" s="801"/>
      <c r="F723" s="802"/>
      <c r="G723" s="253"/>
      <c r="H723" s="253"/>
      <c r="I723" s="253"/>
      <c r="J723" s="253"/>
      <c r="K723" s="254"/>
      <c r="L723" s="121">
        <f>SUM(L720:L722)</f>
        <v>482</v>
      </c>
      <c r="M723" s="121">
        <v>0</v>
      </c>
      <c r="N723" s="121">
        <v>0</v>
      </c>
      <c r="O723" s="513"/>
      <c r="P723" s="513"/>
      <c r="Q723" s="513"/>
      <c r="R723" s="513"/>
      <c r="S723" s="532"/>
      <c r="T723" s="513"/>
    </row>
    <row r="724" spans="1:20" s="128" customFormat="1" ht="21" customHeight="1">
      <c r="A724" s="885"/>
      <c r="B724" s="460"/>
      <c r="C724" s="523" t="s">
        <v>1319</v>
      </c>
      <c r="D724" s="526" t="s">
        <v>1320</v>
      </c>
      <c r="E724" s="527"/>
      <c r="F724" s="527"/>
      <c r="G724" s="437" t="s">
        <v>1312</v>
      </c>
      <c r="H724" s="444" t="s">
        <v>1313</v>
      </c>
      <c r="I724" s="432" t="s">
        <v>1314</v>
      </c>
      <c r="J724" s="432" t="s">
        <v>1315</v>
      </c>
      <c r="K724" s="274">
        <v>19.538</v>
      </c>
      <c r="L724" s="131">
        <v>8</v>
      </c>
      <c r="M724" s="131">
        <v>0</v>
      </c>
      <c r="N724" s="131">
        <v>0</v>
      </c>
      <c r="O724" s="529">
        <v>44046</v>
      </c>
      <c r="P724" s="529">
        <v>44048</v>
      </c>
      <c r="Q724" s="918" t="s">
        <v>1321</v>
      </c>
      <c r="R724" s="516" t="s">
        <v>1322</v>
      </c>
      <c r="S724" s="519"/>
      <c r="T724" s="516" t="s">
        <v>1314</v>
      </c>
    </row>
    <row r="725" spans="1:20" s="128" customFormat="1" ht="21" customHeight="1">
      <c r="A725" s="885"/>
      <c r="B725" s="460"/>
      <c r="C725" s="524"/>
      <c r="D725" s="527"/>
      <c r="E725" s="527"/>
      <c r="F725" s="527"/>
      <c r="G725" s="440"/>
      <c r="H725" s="528"/>
      <c r="I725" s="433"/>
      <c r="J725" s="433"/>
      <c r="K725" s="274">
        <v>34.9512</v>
      </c>
      <c r="L725" s="131">
        <v>8</v>
      </c>
      <c r="M725" s="131">
        <v>0</v>
      </c>
      <c r="N725" s="131">
        <v>0</v>
      </c>
      <c r="O725" s="922"/>
      <c r="P725" s="922"/>
      <c r="Q725" s="919"/>
      <c r="R725" s="517"/>
      <c r="S725" s="520"/>
      <c r="T725" s="517"/>
    </row>
    <row r="726" spans="1:20" s="128" customFormat="1" ht="21" customHeight="1">
      <c r="A726" s="885"/>
      <c r="B726" s="460"/>
      <c r="C726" s="524"/>
      <c r="D726" s="527"/>
      <c r="E726" s="527"/>
      <c r="F726" s="527"/>
      <c r="G726" s="440"/>
      <c r="H726" s="528"/>
      <c r="I726" s="433"/>
      <c r="J726" s="433"/>
      <c r="K726" s="274">
        <v>35.26</v>
      </c>
      <c r="L726" s="131">
        <v>8</v>
      </c>
      <c r="M726" s="131">
        <v>0</v>
      </c>
      <c r="N726" s="131">
        <v>0</v>
      </c>
      <c r="O726" s="922"/>
      <c r="P726" s="922"/>
      <c r="Q726" s="919"/>
      <c r="R726" s="517"/>
      <c r="S726" s="520"/>
      <c r="T726" s="517"/>
    </row>
    <row r="727" spans="1:20" s="128" customFormat="1" ht="21" customHeight="1">
      <c r="A727" s="885"/>
      <c r="B727" s="460"/>
      <c r="C727" s="524"/>
      <c r="D727" s="527"/>
      <c r="E727" s="527"/>
      <c r="F727" s="527"/>
      <c r="G727" s="440"/>
      <c r="H727" s="528"/>
      <c r="I727" s="433"/>
      <c r="J727" s="433"/>
      <c r="K727" s="274">
        <v>42.816800000000001</v>
      </c>
      <c r="L727" s="131">
        <v>8</v>
      </c>
      <c r="M727" s="131">
        <v>0</v>
      </c>
      <c r="N727" s="131">
        <v>0</v>
      </c>
      <c r="O727" s="923"/>
      <c r="P727" s="923"/>
      <c r="Q727" s="920"/>
      <c r="R727" s="518"/>
      <c r="S727" s="521"/>
      <c r="T727" s="518"/>
    </row>
    <row r="728" spans="1:20" s="128" customFormat="1" ht="21" customHeight="1">
      <c r="A728" s="885"/>
      <c r="B728" s="460"/>
      <c r="C728" s="524"/>
      <c r="D728" s="527"/>
      <c r="E728" s="527"/>
      <c r="F728" s="527"/>
      <c r="G728" s="440"/>
      <c r="H728" s="528"/>
      <c r="I728" s="433"/>
      <c r="J728" s="433"/>
      <c r="K728" s="274">
        <v>76.665999999999997</v>
      </c>
      <c r="L728" s="131">
        <v>17</v>
      </c>
      <c r="M728" s="131">
        <v>0</v>
      </c>
      <c r="N728" s="131">
        <v>0</v>
      </c>
      <c r="O728" s="529">
        <v>44048</v>
      </c>
      <c r="P728" s="529">
        <v>44069</v>
      </c>
      <c r="Q728" s="924" t="s">
        <v>1323</v>
      </c>
      <c r="R728" s="516" t="s">
        <v>1322</v>
      </c>
      <c r="S728" s="519"/>
      <c r="T728" s="516" t="s">
        <v>1314</v>
      </c>
    </row>
    <row r="729" spans="1:20" s="128" customFormat="1" ht="21" customHeight="1">
      <c r="A729" s="885"/>
      <c r="B729" s="460"/>
      <c r="C729" s="524"/>
      <c r="D729" s="527"/>
      <c r="E729" s="527"/>
      <c r="F729" s="527"/>
      <c r="G729" s="440"/>
      <c r="H729" s="528"/>
      <c r="I729" s="433"/>
      <c r="J729" s="433"/>
      <c r="K729" s="274">
        <v>84.998900000000006</v>
      </c>
      <c r="L729" s="131">
        <v>22</v>
      </c>
      <c r="M729" s="131">
        <v>0</v>
      </c>
      <c r="N729" s="131">
        <v>0</v>
      </c>
      <c r="O729" s="922"/>
      <c r="P729" s="922"/>
      <c r="Q729" s="925"/>
      <c r="R729" s="517"/>
      <c r="S729" s="520"/>
      <c r="T729" s="517"/>
    </row>
    <row r="730" spans="1:20" s="128" customFormat="1" ht="21" customHeight="1">
      <c r="A730" s="885"/>
      <c r="B730" s="460"/>
      <c r="C730" s="524"/>
      <c r="D730" s="527"/>
      <c r="E730" s="527"/>
      <c r="F730" s="527"/>
      <c r="G730" s="440"/>
      <c r="H730" s="528"/>
      <c r="I730" s="433"/>
      <c r="J730" s="433"/>
      <c r="K730" s="274">
        <v>84.213099999999997</v>
      </c>
      <c r="L730" s="131">
        <v>2</v>
      </c>
      <c r="M730" s="131">
        <v>0</v>
      </c>
      <c r="N730" s="131">
        <v>0</v>
      </c>
      <c r="O730" s="922"/>
      <c r="P730" s="922"/>
      <c r="Q730" s="925"/>
      <c r="R730" s="517"/>
      <c r="S730" s="520"/>
      <c r="T730" s="517"/>
    </row>
    <row r="731" spans="1:20" s="128" customFormat="1" ht="21" customHeight="1">
      <c r="A731" s="885"/>
      <c r="B731" s="460"/>
      <c r="C731" s="524"/>
      <c r="D731" s="527"/>
      <c r="E731" s="527"/>
      <c r="F731" s="527"/>
      <c r="G731" s="443"/>
      <c r="H731" s="945"/>
      <c r="I731" s="434"/>
      <c r="J731" s="434"/>
      <c r="K731" s="274">
        <v>84.971900000000005</v>
      </c>
      <c r="L731" s="131">
        <v>20</v>
      </c>
      <c r="M731" s="131">
        <v>0</v>
      </c>
      <c r="N731" s="131">
        <v>0</v>
      </c>
      <c r="O731" s="922"/>
      <c r="P731" s="922"/>
      <c r="Q731" s="925"/>
      <c r="R731" s="517"/>
      <c r="S731" s="520"/>
      <c r="T731" s="517"/>
    </row>
    <row r="732" spans="1:20" s="128" customFormat="1" ht="21" customHeight="1">
      <c r="A732" s="885"/>
      <c r="B732" s="460"/>
      <c r="C732" s="525"/>
      <c r="D732" s="527"/>
      <c r="E732" s="527"/>
      <c r="F732" s="527"/>
      <c r="G732" s="253"/>
      <c r="H732" s="253"/>
      <c r="I732" s="253"/>
      <c r="J732" s="253"/>
      <c r="K732" s="254"/>
      <c r="L732" s="121">
        <f>SUM(L724:L731)</f>
        <v>93</v>
      </c>
      <c r="M732" s="121">
        <f t="shared" ref="M732:N732" si="2">SUM(M724:M731)</f>
        <v>0</v>
      </c>
      <c r="N732" s="121">
        <f t="shared" si="2"/>
        <v>0</v>
      </c>
      <c r="O732" s="923"/>
      <c r="P732" s="923"/>
      <c r="Q732" s="926"/>
      <c r="R732" s="518"/>
      <c r="S732" s="521"/>
      <c r="T732" s="518"/>
    </row>
    <row r="733" spans="1:20" s="128" customFormat="1" ht="21" customHeight="1">
      <c r="A733" s="885"/>
      <c r="B733" s="460"/>
      <c r="C733" s="523" t="s">
        <v>1319</v>
      </c>
      <c r="D733" s="526" t="s">
        <v>1324</v>
      </c>
      <c r="E733" s="527"/>
      <c r="F733" s="527"/>
      <c r="G733" s="437" t="s">
        <v>1317</v>
      </c>
      <c r="H733" s="444" t="s">
        <v>1318</v>
      </c>
      <c r="I733" s="432" t="s">
        <v>1314</v>
      </c>
      <c r="J733" s="432" t="s">
        <v>1315</v>
      </c>
      <c r="K733" s="274">
        <v>52.206299999999999</v>
      </c>
      <c r="L733" s="115">
        <v>10</v>
      </c>
      <c r="M733" s="131" t="s">
        <v>1316</v>
      </c>
      <c r="N733" s="115">
        <v>0</v>
      </c>
      <c r="O733" s="529">
        <v>44062</v>
      </c>
      <c r="P733" s="529">
        <v>44083</v>
      </c>
      <c r="Q733" s="915" t="s">
        <v>1325</v>
      </c>
      <c r="R733" s="516" t="s">
        <v>1322</v>
      </c>
      <c r="S733" s="519"/>
      <c r="T733" s="516" t="s">
        <v>1314</v>
      </c>
    </row>
    <row r="734" spans="1:20" s="128" customFormat="1" ht="21" customHeight="1">
      <c r="A734" s="885"/>
      <c r="B734" s="460"/>
      <c r="C734" s="524"/>
      <c r="D734" s="527"/>
      <c r="E734" s="527"/>
      <c r="F734" s="527"/>
      <c r="G734" s="440"/>
      <c r="H734" s="528"/>
      <c r="I734" s="433"/>
      <c r="J734" s="433"/>
      <c r="K734" s="274">
        <v>53.573999999999998</v>
      </c>
      <c r="L734" s="115">
        <v>20</v>
      </c>
      <c r="M734" s="131" t="s">
        <v>1316</v>
      </c>
      <c r="N734" s="115">
        <v>0</v>
      </c>
      <c r="O734" s="517"/>
      <c r="P734" s="517"/>
      <c r="Q734" s="916"/>
      <c r="R734" s="517"/>
      <c r="S734" s="520"/>
      <c r="T734" s="517"/>
    </row>
    <row r="735" spans="1:20" s="128" customFormat="1" ht="21" customHeight="1">
      <c r="A735" s="885"/>
      <c r="B735" s="460"/>
      <c r="C735" s="524"/>
      <c r="D735" s="527"/>
      <c r="E735" s="527"/>
      <c r="F735" s="527"/>
      <c r="G735" s="440"/>
      <c r="H735" s="528"/>
      <c r="I735" s="433"/>
      <c r="J735" s="433"/>
      <c r="K735" s="274">
        <v>66.281599999999997</v>
      </c>
      <c r="L735" s="115">
        <v>20</v>
      </c>
      <c r="M735" s="131" t="s">
        <v>1316</v>
      </c>
      <c r="N735" s="115">
        <v>0</v>
      </c>
      <c r="O735" s="517"/>
      <c r="P735" s="517"/>
      <c r="Q735" s="916"/>
      <c r="R735" s="517"/>
      <c r="S735" s="520"/>
      <c r="T735" s="517"/>
    </row>
    <row r="736" spans="1:20" s="128" customFormat="1" ht="21" customHeight="1">
      <c r="A736" s="885"/>
      <c r="B736" s="460"/>
      <c r="C736" s="524"/>
      <c r="D736" s="527"/>
      <c r="E736" s="527"/>
      <c r="F736" s="527"/>
      <c r="G736" s="440"/>
      <c r="H736" s="528"/>
      <c r="I736" s="433"/>
      <c r="J736" s="433"/>
      <c r="K736" s="274">
        <v>67.308300000000003</v>
      </c>
      <c r="L736" s="115">
        <v>3</v>
      </c>
      <c r="M736" s="131" t="s">
        <v>1316</v>
      </c>
      <c r="N736" s="115">
        <v>0</v>
      </c>
      <c r="O736" s="517"/>
      <c r="P736" s="517"/>
      <c r="Q736" s="916"/>
      <c r="R736" s="517"/>
      <c r="S736" s="520"/>
      <c r="T736" s="517"/>
    </row>
    <row r="737" spans="1:127" s="128" customFormat="1" ht="21" customHeight="1">
      <c r="A737" s="885"/>
      <c r="B737" s="460"/>
      <c r="C737" s="524"/>
      <c r="D737" s="527"/>
      <c r="E737" s="527"/>
      <c r="F737" s="527"/>
      <c r="G737" s="440"/>
      <c r="H737" s="528"/>
      <c r="I737" s="433"/>
      <c r="J737" s="433"/>
      <c r="K737" s="274">
        <v>78.167599999999993</v>
      </c>
      <c r="L737" s="115">
        <v>3</v>
      </c>
      <c r="M737" s="131" t="s">
        <v>1316</v>
      </c>
      <c r="N737" s="115">
        <v>0</v>
      </c>
      <c r="O737" s="517"/>
      <c r="P737" s="517"/>
      <c r="Q737" s="916"/>
      <c r="R737" s="517"/>
      <c r="S737" s="520"/>
      <c r="T737" s="517"/>
    </row>
    <row r="738" spans="1:127" s="128" customFormat="1" ht="21" customHeight="1">
      <c r="A738" s="885"/>
      <c r="B738" s="460"/>
      <c r="C738" s="524"/>
      <c r="D738" s="527"/>
      <c r="E738" s="527"/>
      <c r="F738" s="527"/>
      <c r="G738" s="440"/>
      <c r="H738" s="528"/>
      <c r="I738" s="433"/>
      <c r="J738" s="433"/>
      <c r="K738" s="274">
        <v>78.066900000000004</v>
      </c>
      <c r="L738" s="115">
        <v>5</v>
      </c>
      <c r="M738" s="131" t="s">
        <v>1316</v>
      </c>
      <c r="N738" s="115">
        <v>0</v>
      </c>
      <c r="O738" s="517"/>
      <c r="P738" s="517"/>
      <c r="Q738" s="916"/>
      <c r="R738" s="517"/>
      <c r="S738" s="520"/>
      <c r="T738" s="517"/>
    </row>
    <row r="739" spans="1:127" s="128" customFormat="1" ht="21" customHeight="1">
      <c r="A739" s="885"/>
      <c r="B739" s="460"/>
      <c r="C739" s="525"/>
      <c r="D739" s="527"/>
      <c r="E739" s="527"/>
      <c r="F739" s="527"/>
      <c r="G739" s="253"/>
      <c r="H739" s="253"/>
      <c r="I739" s="253"/>
      <c r="J739" s="253"/>
      <c r="K739" s="254"/>
      <c r="L739" s="121">
        <f>SUM(L733:L738)</f>
        <v>61</v>
      </c>
      <c r="M739" s="121">
        <f t="shared" ref="M739:N739" si="3">SUM(M733:M738)</f>
        <v>0</v>
      </c>
      <c r="N739" s="121">
        <f t="shared" si="3"/>
        <v>0</v>
      </c>
      <c r="O739" s="518"/>
      <c r="P739" s="518"/>
      <c r="Q739" s="917"/>
      <c r="R739" s="518"/>
      <c r="S739" s="521"/>
      <c r="T739" s="518"/>
    </row>
    <row r="740" spans="1:127" s="4" customFormat="1" ht="21.75" customHeight="1">
      <c r="A740" s="885"/>
      <c r="B740" s="460"/>
      <c r="C740" s="921" t="s">
        <v>358</v>
      </c>
      <c r="D740" s="921"/>
      <c r="E740" s="921"/>
      <c r="F740" s="921"/>
      <c r="G740" s="921"/>
      <c r="H740" s="921"/>
      <c r="I740" s="921"/>
      <c r="J740" s="921"/>
      <c r="K740" s="921"/>
      <c r="L740" s="97">
        <f>SUM(L681,L687,L691,L697,L719,L703,L709,L723,L732,L739)</f>
        <v>4235</v>
      </c>
      <c r="M740" s="140">
        <f>SUM(M681,M687,M691,M697,M719,M703,M709,M723,M732,M739)</f>
        <v>1</v>
      </c>
      <c r="N740" s="140">
        <f>SUM(N681,N687,N691,N697,N719,N703,N709,N723,N732,N739)</f>
        <v>1</v>
      </c>
      <c r="O740" s="1"/>
      <c r="P740" s="113"/>
      <c r="Q740" s="113"/>
      <c r="R740" s="154"/>
      <c r="S740" s="154"/>
      <c r="T740" s="154"/>
      <c r="U740" s="79"/>
      <c r="V740" s="79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  <c r="CH740" s="78"/>
      <c r="CI740" s="78"/>
      <c r="CJ740" s="78"/>
      <c r="CK740" s="78"/>
      <c r="CL740" s="78"/>
      <c r="CM740" s="78"/>
      <c r="CN740" s="78"/>
      <c r="CO740" s="78"/>
      <c r="CP740" s="78"/>
      <c r="CQ740" s="78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78"/>
      <c r="DQ740" s="78"/>
      <c r="DR740" s="78"/>
      <c r="DS740" s="78"/>
      <c r="DT740" s="78"/>
      <c r="DU740" s="78"/>
      <c r="DV740" s="78"/>
      <c r="DW740" s="78"/>
    </row>
    <row r="741" spans="1:127" s="4" customFormat="1" ht="21.75" customHeight="1">
      <c r="A741" s="885"/>
      <c r="B741" s="445" t="s">
        <v>434</v>
      </c>
      <c r="C741" s="782" t="s">
        <v>359</v>
      </c>
      <c r="D741" s="826" t="s">
        <v>844</v>
      </c>
      <c r="E741" s="550"/>
      <c r="F741" s="550"/>
      <c r="G741" s="826" t="s">
        <v>69</v>
      </c>
      <c r="H741" s="826" t="s">
        <v>70</v>
      </c>
      <c r="I741" s="826" t="s">
        <v>67</v>
      </c>
      <c r="J741" s="826" t="s">
        <v>68</v>
      </c>
      <c r="K741" s="11">
        <v>59.9</v>
      </c>
      <c r="L741" s="12">
        <v>411</v>
      </c>
      <c r="M741" s="167">
        <v>0</v>
      </c>
      <c r="N741" s="167">
        <v>0</v>
      </c>
      <c r="O741" s="448" t="s">
        <v>360</v>
      </c>
      <c r="P741" s="448" t="s">
        <v>361</v>
      </c>
      <c r="Q741" s="448" t="s">
        <v>206</v>
      </c>
      <c r="R741" s="451" t="s">
        <v>1162</v>
      </c>
      <c r="S741" s="451"/>
      <c r="T741" s="451" t="s">
        <v>67</v>
      </c>
      <c r="U741" s="78"/>
      <c r="V741" s="79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  <c r="CA741" s="78"/>
      <c r="CB741" s="78"/>
      <c r="CC741" s="78"/>
      <c r="CD741" s="78"/>
      <c r="CE741" s="78"/>
      <c r="CF741" s="78"/>
      <c r="CG741" s="78"/>
      <c r="CH741" s="78"/>
      <c r="CI741" s="78"/>
      <c r="CJ741" s="78"/>
      <c r="CK741" s="78"/>
      <c r="CL741" s="78"/>
      <c r="CM741" s="78"/>
      <c r="CN741" s="78"/>
      <c r="CO741" s="78"/>
      <c r="CP741" s="78"/>
      <c r="CQ741" s="78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78"/>
      <c r="DQ741" s="78"/>
      <c r="DR741" s="78"/>
      <c r="DS741" s="78"/>
      <c r="DT741" s="78"/>
      <c r="DU741" s="78"/>
      <c r="DV741" s="78"/>
      <c r="DW741" s="78"/>
    </row>
    <row r="742" spans="1:127" ht="21.75" customHeight="1">
      <c r="A742" s="885"/>
      <c r="B742" s="446"/>
      <c r="C742" s="782"/>
      <c r="D742" s="550"/>
      <c r="E742" s="550"/>
      <c r="F742" s="550"/>
      <c r="G742" s="826"/>
      <c r="H742" s="826"/>
      <c r="I742" s="826"/>
      <c r="J742" s="826"/>
      <c r="K742" s="11">
        <v>73.489999999999995</v>
      </c>
      <c r="L742" s="12">
        <v>21</v>
      </c>
      <c r="M742" s="167">
        <v>0</v>
      </c>
      <c r="N742" s="167">
        <v>0</v>
      </c>
      <c r="O742" s="448"/>
      <c r="P742" s="448"/>
      <c r="Q742" s="448"/>
      <c r="R742" s="451"/>
      <c r="S742" s="451"/>
      <c r="T742" s="451"/>
      <c r="V742" s="21"/>
    </row>
    <row r="743" spans="1:127" ht="21.75" customHeight="1">
      <c r="A743" s="885"/>
      <c r="B743" s="446"/>
      <c r="C743" s="782"/>
      <c r="D743" s="550"/>
      <c r="E743" s="550"/>
      <c r="F743" s="550"/>
      <c r="G743" s="826"/>
      <c r="H743" s="826"/>
      <c r="I743" s="826"/>
      <c r="J743" s="826"/>
      <c r="K743" s="11">
        <v>84.98</v>
      </c>
      <c r="L743" s="12">
        <v>426</v>
      </c>
      <c r="M743" s="167">
        <v>0</v>
      </c>
      <c r="N743" s="167">
        <v>0</v>
      </c>
      <c r="O743" s="448"/>
      <c r="P743" s="448"/>
      <c r="Q743" s="448"/>
      <c r="R743" s="451"/>
      <c r="S743" s="451"/>
      <c r="T743" s="451"/>
      <c r="V743" s="21"/>
    </row>
    <row r="744" spans="1:127" s="4" customFormat="1" ht="21.75" customHeight="1">
      <c r="A744" s="885"/>
      <c r="B744" s="446"/>
      <c r="C744" s="782"/>
      <c r="D744" s="550"/>
      <c r="E744" s="550"/>
      <c r="F744" s="550"/>
      <c r="G744" s="427" t="s">
        <v>118</v>
      </c>
      <c r="H744" s="427"/>
      <c r="I744" s="427"/>
      <c r="J744" s="427"/>
      <c r="K744" s="427"/>
      <c r="L744" s="5">
        <f>SUM(L741:L743)</f>
        <v>858</v>
      </c>
      <c r="M744" s="5">
        <f>SUM(M741:M743)</f>
        <v>0</v>
      </c>
      <c r="N744" s="5">
        <f>SUM(N741:N743)</f>
        <v>0</v>
      </c>
      <c r="O744" s="448"/>
      <c r="P744" s="448"/>
      <c r="Q744" s="448"/>
      <c r="R744" s="451"/>
      <c r="S744" s="451"/>
      <c r="T744" s="451"/>
      <c r="V744" s="21"/>
      <c r="W744" s="21"/>
      <c r="X744" s="21"/>
    </row>
    <row r="745" spans="1:127" s="4" customFormat="1" ht="21.75" customHeight="1">
      <c r="A745" s="885"/>
      <c r="B745" s="446"/>
      <c r="C745" s="782" t="s">
        <v>362</v>
      </c>
      <c r="D745" s="826" t="s">
        <v>535</v>
      </c>
      <c r="E745" s="550"/>
      <c r="F745" s="550"/>
      <c r="G745" s="522" t="s">
        <v>71</v>
      </c>
      <c r="H745" s="533" t="s">
        <v>72</v>
      </c>
      <c r="I745" s="522" t="s">
        <v>67</v>
      </c>
      <c r="J745" s="522" t="s">
        <v>68</v>
      </c>
      <c r="K745" s="41" t="s">
        <v>73</v>
      </c>
      <c r="L745" s="12">
        <v>20</v>
      </c>
      <c r="M745" s="167">
        <v>0</v>
      </c>
      <c r="N745" s="167">
        <v>0</v>
      </c>
      <c r="O745" s="448" t="s">
        <v>363</v>
      </c>
      <c r="P745" s="448" t="s">
        <v>364</v>
      </c>
      <c r="Q745" s="448" t="s">
        <v>365</v>
      </c>
      <c r="R745" s="451" t="s">
        <v>122</v>
      </c>
      <c r="S745" s="451"/>
      <c r="T745" s="451" t="s">
        <v>67</v>
      </c>
      <c r="V745" s="21"/>
    </row>
    <row r="746" spans="1:127" ht="21.75" customHeight="1">
      <c r="A746" s="885"/>
      <c r="B746" s="446"/>
      <c r="C746" s="782"/>
      <c r="D746" s="550"/>
      <c r="E746" s="550"/>
      <c r="F746" s="550"/>
      <c r="G746" s="522"/>
      <c r="H746" s="533"/>
      <c r="I746" s="522"/>
      <c r="J746" s="522"/>
      <c r="K746" s="41" t="s">
        <v>74</v>
      </c>
      <c r="L746" s="12">
        <v>10</v>
      </c>
      <c r="M746" s="167">
        <v>0</v>
      </c>
      <c r="N746" s="167">
        <v>0</v>
      </c>
      <c r="O746" s="448"/>
      <c r="P746" s="448"/>
      <c r="Q746" s="448"/>
      <c r="R746" s="451"/>
      <c r="S746" s="451"/>
      <c r="T746" s="451"/>
      <c r="V746" s="21"/>
    </row>
    <row r="747" spans="1:127" ht="21.75" customHeight="1">
      <c r="A747" s="885"/>
      <c r="B747" s="446"/>
      <c r="C747" s="782"/>
      <c r="D747" s="550"/>
      <c r="E747" s="550"/>
      <c r="F747" s="550"/>
      <c r="G747" s="522"/>
      <c r="H747" s="533"/>
      <c r="I747" s="522"/>
      <c r="J747" s="522"/>
      <c r="K747" s="41" t="s">
        <v>75</v>
      </c>
      <c r="L747" s="12">
        <v>25</v>
      </c>
      <c r="M747" s="167">
        <v>0</v>
      </c>
      <c r="N747" s="167">
        <v>0</v>
      </c>
      <c r="O747" s="448"/>
      <c r="P747" s="448"/>
      <c r="Q747" s="448"/>
      <c r="R747" s="451"/>
      <c r="S747" s="451"/>
      <c r="T747" s="451"/>
      <c r="V747" s="21"/>
    </row>
    <row r="748" spans="1:127" ht="21.75" customHeight="1">
      <c r="A748" s="885"/>
      <c r="B748" s="446"/>
      <c r="C748" s="782"/>
      <c r="D748" s="550"/>
      <c r="E748" s="550"/>
      <c r="F748" s="550"/>
      <c r="G748" s="522"/>
      <c r="H748" s="533"/>
      <c r="I748" s="522"/>
      <c r="J748" s="522"/>
      <c r="K748" s="41" t="s">
        <v>76</v>
      </c>
      <c r="L748" s="12">
        <v>9</v>
      </c>
      <c r="M748" s="167">
        <v>0</v>
      </c>
      <c r="N748" s="167">
        <v>0</v>
      </c>
      <c r="O748" s="448"/>
      <c r="P748" s="448"/>
      <c r="Q748" s="448"/>
      <c r="R748" s="451"/>
      <c r="S748" s="451"/>
      <c r="T748" s="451"/>
      <c r="V748" s="21"/>
    </row>
    <row r="749" spans="1:127" ht="21.75" customHeight="1">
      <c r="A749" s="885"/>
      <c r="B749" s="446"/>
      <c r="C749" s="782"/>
      <c r="D749" s="550"/>
      <c r="E749" s="550"/>
      <c r="F749" s="550"/>
      <c r="G749" s="522"/>
      <c r="H749" s="533"/>
      <c r="I749" s="522"/>
      <c r="J749" s="522"/>
      <c r="K749" s="41" t="s">
        <v>77</v>
      </c>
      <c r="L749" s="12">
        <v>9</v>
      </c>
      <c r="M749" s="167">
        <v>0</v>
      </c>
      <c r="N749" s="167">
        <v>0</v>
      </c>
      <c r="O749" s="448"/>
      <c r="P749" s="448"/>
      <c r="Q749" s="448"/>
      <c r="R749" s="451"/>
      <c r="S749" s="451"/>
      <c r="T749" s="451"/>
      <c r="V749" s="21"/>
    </row>
    <row r="750" spans="1:127" ht="21.75" customHeight="1">
      <c r="A750" s="885"/>
      <c r="B750" s="446"/>
      <c r="C750" s="782"/>
      <c r="D750" s="550"/>
      <c r="E750" s="550"/>
      <c r="F750" s="550"/>
      <c r="G750" s="522"/>
      <c r="H750" s="533"/>
      <c r="I750" s="522"/>
      <c r="J750" s="522"/>
      <c r="K750" s="41" t="s">
        <v>78</v>
      </c>
      <c r="L750" s="12">
        <v>2</v>
      </c>
      <c r="M750" s="167">
        <v>0</v>
      </c>
      <c r="N750" s="167">
        <v>0</v>
      </c>
      <c r="O750" s="448"/>
      <c r="P750" s="448"/>
      <c r="Q750" s="448"/>
      <c r="R750" s="451"/>
      <c r="S750" s="451"/>
      <c r="T750" s="451"/>
      <c r="V750" s="21"/>
    </row>
    <row r="751" spans="1:127" ht="21.75" customHeight="1">
      <c r="A751" s="885"/>
      <c r="B751" s="446"/>
      <c r="C751" s="782"/>
      <c r="D751" s="550"/>
      <c r="E751" s="550"/>
      <c r="F751" s="550"/>
      <c r="G751" s="522"/>
      <c r="H751" s="533"/>
      <c r="I751" s="522"/>
      <c r="J751" s="522"/>
      <c r="K751" s="41" t="s">
        <v>79</v>
      </c>
      <c r="L751" s="12">
        <v>1</v>
      </c>
      <c r="M751" s="167">
        <v>0</v>
      </c>
      <c r="N751" s="167">
        <v>0</v>
      </c>
      <c r="O751" s="448"/>
      <c r="P751" s="448"/>
      <c r="Q751" s="448"/>
      <c r="R751" s="451"/>
      <c r="S751" s="451"/>
      <c r="T751" s="451"/>
      <c r="V751" s="21"/>
    </row>
    <row r="752" spans="1:127" ht="21.75" customHeight="1">
      <c r="A752" s="885"/>
      <c r="B752" s="446"/>
      <c r="C752" s="782"/>
      <c r="D752" s="550"/>
      <c r="E752" s="550"/>
      <c r="F752" s="550"/>
      <c r="G752" s="522"/>
      <c r="H752" s="533"/>
      <c r="I752" s="522"/>
      <c r="J752" s="522"/>
      <c r="K752" s="41" t="s">
        <v>80</v>
      </c>
      <c r="L752" s="12">
        <v>12</v>
      </c>
      <c r="M752" s="167">
        <v>0</v>
      </c>
      <c r="N752" s="167">
        <v>0</v>
      </c>
      <c r="O752" s="448"/>
      <c r="P752" s="448"/>
      <c r="Q752" s="448"/>
      <c r="R752" s="451"/>
      <c r="S752" s="451"/>
      <c r="T752" s="451"/>
      <c r="V752" s="21"/>
    </row>
    <row r="753" spans="1:22" ht="21.75" customHeight="1">
      <c r="A753" s="885"/>
      <c r="B753" s="446"/>
      <c r="C753" s="782"/>
      <c r="D753" s="550"/>
      <c r="E753" s="550"/>
      <c r="F753" s="550"/>
      <c r="G753" s="522"/>
      <c r="H753" s="533"/>
      <c r="I753" s="522"/>
      <c r="J753" s="522"/>
      <c r="K753" s="41" t="s">
        <v>81</v>
      </c>
      <c r="L753" s="12">
        <v>10</v>
      </c>
      <c r="M753" s="167">
        <v>3</v>
      </c>
      <c r="N753" s="167">
        <v>3</v>
      </c>
      <c r="O753" s="448"/>
      <c r="P753" s="448"/>
      <c r="Q753" s="448"/>
      <c r="R753" s="451"/>
      <c r="S753" s="451"/>
      <c r="T753" s="451"/>
      <c r="V753" s="21"/>
    </row>
    <row r="754" spans="1:22" ht="21.75" customHeight="1">
      <c r="A754" s="885"/>
      <c r="B754" s="446"/>
      <c r="C754" s="782"/>
      <c r="D754" s="550"/>
      <c r="E754" s="550"/>
      <c r="F754" s="550"/>
      <c r="G754" s="522"/>
      <c r="H754" s="533"/>
      <c r="I754" s="522"/>
      <c r="J754" s="522"/>
      <c r="K754" s="41" t="s">
        <v>82</v>
      </c>
      <c r="L754" s="12">
        <v>1</v>
      </c>
      <c r="M754" s="167">
        <v>0</v>
      </c>
      <c r="N754" s="167">
        <v>0</v>
      </c>
      <c r="O754" s="448"/>
      <c r="P754" s="448"/>
      <c r="Q754" s="448"/>
      <c r="R754" s="451"/>
      <c r="S754" s="451"/>
      <c r="T754" s="451"/>
      <c r="V754" s="21"/>
    </row>
    <row r="755" spans="1:22" s="4" customFormat="1" ht="21.75" customHeight="1">
      <c r="A755" s="885"/>
      <c r="B755" s="446"/>
      <c r="C755" s="782"/>
      <c r="D755" s="550"/>
      <c r="E755" s="550"/>
      <c r="F755" s="550"/>
      <c r="G755" s="427" t="s">
        <v>118</v>
      </c>
      <c r="H755" s="427"/>
      <c r="I755" s="427"/>
      <c r="J755" s="427"/>
      <c r="K755" s="427"/>
      <c r="L755" s="5">
        <f>SUM(L745:L754)</f>
        <v>99</v>
      </c>
      <c r="M755" s="5">
        <f>SUM(M745:M754)</f>
        <v>3</v>
      </c>
      <c r="N755" s="5">
        <f>SUM(N745:N754)</f>
        <v>3</v>
      </c>
      <c r="O755" s="448"/>
      <c r="P755" s="448"/>
      <c r="Q755" s="448"/>
      <c r="R755" s="451"/>
      <c r="S755" s="451"/>
      <c r="T755" s="451"/>
      <c r="V755" s="21"/>
    </row>
    <row r="756" spans="1:22" s="4" customFormat="1" ht="21.75" customHeight="1">
      <c r="A756" s="885"/>
      <c r="B756" s="446"/>
      <c r="C756" s="782" t="s">
        <v>359</v>
      </c>
      <c r="D756" s="826" t="s">
        <v>536</v>
      </c>
      <c r="E756" s="550"/>
      <c r="F756" s="550"/>
      <c r="G756" s="550" t="s">
        <v>83</v>
      </c>
      <c r="H756" s="550" t="s">
        <v>84</v>
      </c>
      <c r="I756" s="522" t="s">
        <v>67</v>
      </c>
      <c r="J756" s="522" t="s">
        <v>68</v>
      </c>
      <c r="K756" s="41">
        <v>62.64</v>
      </c>
      <c r="L756" s="12">
        <v>207</v>
      </c>
      <c r="M756" s="222">
        <v>0</v>
      </c>
      <c r="N756" s="222">
        <v>0</v>
      </c>
      <c r="O756" s="448" t="s">
        <v>366</v>
      </c>
      <c r="P756" s="448" t="s">
        <v>367</v>
      </c>
      <c r="Q756" s="448" t="s">
        <v>368</v>
      </c>
      <c r="R756" s="451" t="s">
        <v>122</v>
      </c>
      <c r="S756" s="451"/>
      <c r="T756" s="451" t="s">
        <v>67</v>
      </c>
      <c r="V756" s="21"/>
    </row>
    <row r="757" spans="1:22" ht="21.75" customHeight="1">
      <c r="A757" s="885"/>
      <c r="B757" s="446"/>
      <c r="C757" s="782"/>
      <c r="D757" s="550"/>
      <c r="E757" s="550"/>
      <c r="F757" s="550"/>
      <c r="G757" s="550"/>
      <c r="H757" s="550"/>
      <c r="I757" s="522"/>
      <c r="J757" s="522"/>
      <c r="K757" s="41">
        <v>65.61</v>
      </c>
      <c r="L757" s="12">
        <v>46</v>
      </c>
      <c r="M757" s="222">
        <v>0</v>
      </c>
      <c r="N757" s="222">
        <v>0</v>
      </c>
      <c r="O757" s="448"/>
      <c r="P757" s="448"/>
      <c r="Q757" s="448"/>
      <c r="R757" s="451"/>
      <c r="S757" s="451"/>
      <c r="T757" s="451"/>
      <c r="V757" s="21"/>
    </row>
    <row r="758" spans="1:22" ht="21.75" customHeight="1">
      <c r="A758" s="885"/>
      <c r="B758" s="446"/>
      <c r="C758" s="782"/>
      <c r="D758" s="550"/>
      <c r="E758" s="550"/>
      <c r="F758" s="550"/>
      <c r="G758" s="550"/>
      <c r="H758" s="550"/>
      <c r="I758" s="522"/>
      <c r="J758" s="522"/>
      <c r="K758" s="41">
        <v>79.989999999999995</v>
      </c>
      <c r="L758" s="12">
        <v>90</v>
      </c>
      <c r="M758" s="222">
        <v>1</v>
      </c>
      <c r="N758" s="222">
        <v>1</v>
      </c>
      <c r="O758" s="448"/>
      <c r="P758" s="448"/>
      <c r="Q758" s="448"/>
      <c r="R758" s="451"/>
      <c r="S758" s="451"/>
      <c r="T758" s="451"/>
      <c r="V758" s="21"/>
    </row>
    <row r="759" spans="1:22" s="4" customFormat="1" ht="21.75" customHeight="1">
      <c r="A759" s="885"/>
      <c r="B759" s="446"/>
      <c r="C759" s="782"/>
      <c r="D759" s="550"/>
      <c r="E759" s="550"/>
      <c r="F759" s="550"/>
      <c r="G759" s="427" t="s">
        <v>118</v>
      </c>
      <c r="H759" s="427"/>
      <c r="I759" s="427"/>
      <c r="J759" s="427"/>
      <c r="K759" s="427"/>
      <c r="L759" s="5">
        <f>SUM(L756:L758)</f>
        <v>343</v>
      </c>
      <c r="M759" s="5">
        <f>SUM(M756:M758)</f>
        <v>1</v>
      </c>
      <c r="N759" s="5">
        <f>SUM(N756:N758)</f>
        <v>1</v>
      </c>
      <c r="O759" s="448"/>
      <c r="P759" s="448"/>
      <c r="Q759" s="448"/>
      <c r="R759" s="451"/>
      <c r="S759" s="451"/>
      <c r="T759" s="451"/>
      <c r="V759" s="21"/>
    </row>
    <row r="760" spans="1:22" s="4" customFormat="1" ht="21.75" customHeight="1">
      <c r="A760" s="885"/>
      <c r="B760" s="446"/>
      <c r="C760" s="415" t="s">
        <v>369</v>
      </c>
      <c r="D760" s="826" t="s">
        <v>671</v>
      </c>
      <c r="E760" s="550"/>
      <c r="F760" s="550"/>
      <c r="G760" s="522" t="s">
        <v>85</v>
      </c>
      <c r="H760" s="533" t="s">
        <v>86</v>
      </c>
      <c r="I760" s="522" t="s">
        <v>67</v>
      </c>
      <c r="J760" s="522" t="s">
        <v>68</v>
      </c>
      <c r="K760" s="22" t="s">
        <v>87</v>
      </c>
      <c r="L760" s="98">
        <v>65</v>
      </c>
      <c r="M760" s="167">
        <v>0</v>
      </c>
      <c r="N760" s="167">
        <v>0</v>
      </c>
      <c r="O760" s="448" t="s">
        <v>370</v>
      </c>
      <c r="P760" s="448" t="s">
        <v>371</v>
      </c>
      <c r="Q760" s="448" t="s">
        <v>372</v>
      </c>
      <c r="R760" s="448" t="s">
        <v>1162</v>
      </c>
      <c r="S760" s="448"/>
      <c r="T760" s="448" t="s">
        <v>67</v>
      </c>
      <c r="V760" s="21"/>
    </row>
    <row r="761" spans="1:22" s="4" customFormat="1" ht="21.75" customHeight="1">
      <c r="A761" s="885"/>
      <c r="B761" s="446"/>
      <c r="C761" s="415"/>
      <c r="D761" s="550"/>
      <c r="E761" s="550"/>
      <c r="F761" s="550"/>
      <c r="G761" s="522"/>
      <c r="H761" s="522"/>
      <c r="I761" s="522"/>
      <c r="J761" s="522"/>
      <c r="K761" s="22" t="s">
        <v>88</v>
      </c>
      <c r="L761" s="98">
        <v>51</v>
      </c>
      <c r="M761" s="167">
        <v>0</v>
      </c>
      <c r="N761" s="167">
        <v>0</v>
      </c>
      <c r="O761" s="448"/>
      <c r="P761" s="448"/>
      <c r="Q761" s="448"/>
      <c r="R761" s="448"/>
      <c r="S761" s="448"/>
      <c r="T761" s="448"/>
      <c r="V761" s="21"/>
    </row>
    <row r="762" spans="1:22" s="4" customFormat="1" ht="21.75" customHeight="1">
      <c r="A762" s="885"/>
      <c r="B762" s="446"/>
      <c r="C762" s="415"/>
      <c r="D762" s="550"/>
      <c r="E762" s="550"/>
      <c r="F762" s="550"/>
      <c r="G762" s="522"/>
      <c r="H762" s="522"/>
      <c r="I762" s="522"/>
      <c r="J762" s="522"/>
      <c r="K762" s="22" t="s">
        <v>89</v>
      </c>
      <c r="L762" s="98">
        <v>8</v>
      </c>
      <c r="M762" s="167">
        <v>0</v>
      </c>
      <c r="N762" s="167">
        <v>0</v>
      </c>
      <c r="O762" s="448"/>
      <c r="P762" s="448"/>
      <c r="Q762" s="448"/>
      <c r="R762" s="448"/>
      <c r="S762" s="448"/>
      <c r="T762" s="448"/>
      <c r="V762" s="21"/>
    </row>
    <row r="763" spans="1:22" s="4" customFormat="1" ht="21.75" customHeight="1">
      <c r="A763" s="885"/>
      <c r="B763" s="446"/>
      <c r="C763" s="415"/>
      <c r="D763" s="550"/>
      <c r="E763" s="550"/>
      <c r="F763" s="550"/>
      <c r="G763" s="522"/>
      <c r="H763" s="522"/>
      <c r="I763" s="522"/>
      <c r="J763" s="522"/>
      <c r="K763" s="22" t="s">
        <v>90</v>
      </c>
      <c r="L763" s="98">
        <v>4</v>
      </c>
      <c r="M763" s="167">
        <v>0</v>
      </c>
      <c r="N763" s="167">
        <v>0</v>
      </c>
      <c r="O763" s="448"/>
      <c r="P763" s="448"/>
      <c r="Q763" s="448"/>
      <c r="R763" s="448"/>
      <c r="S763" s="448"/>
      <c r="T763" s="448"/>
      <c r="V763" s="21"/>
    </row>
    <row r="764" spans="1:22" s="4" customFormat="1" ht="21.75" customHeight="1">
      <c r="A764" s="885"/>
      <c r="B764" s="446"/>
      <c r="C764" s="415"/>
      <c r="D764" s="550"/>
      <c r="E764" s="550"/>
      <c r="F764" s="550"/>
      <c r="G764" s="522"/>
      <c r="H764" s="522"/>
      <c r="I764" s="522"/>
      <c r="J764" s="522"/>
      <c r="K764" s="22" t="s">
        <v>91</v>
      </c>
      <c r="L764" s="98">
        <v>9</v>
      </c>
      <c r="M764" s="167">
        <v>0</v>
      </c>
      <c r="N764" s="167">
        <v>0</v>
      </c>
      <c r="O764" s="448"/>
      <c r="P764" s="448"/>
      <c r="Q764" s="448"/>
      <c r="R764" s="448"/>
      <c r="S764" s="448"/>
      <c r="T764" s="448"/>
      <c r="V764" s="21"/>
    </row>
    <row r="765" spans="1:22" s="4" customFormat="1" ht="21.75" customHeight="1">
      <c r="A765" s="885"/>
      <c r="B765" s="446"/>
      <c r="C765" s="450"/>
      <c r="D765" s="550"/>
      <c r="E765" s="550"/>
      <c r="F765" s="550"/>
      <c r="G765" s="427" t="s">
        <v>118</v>
      </c>
      <c r="H765" s="427"/>
      <c r="I765" s="427"/>
      <c r="J765" s="427"/>
      <c r="K765" s="427"/>
      <c r="L765" s="5">
        <f>SUM(L760:L764)</f>
        <v>137</v>
      </c>
      <c r="M765" s="5">
        <f>SUM(M760:M764)</f>
        <v>0</v>
      </c>
      <c r="N765" s="5">
        <f>SUM(N760:N764)</f>
        <v>0</v>
      </c>
      <c r="O765" s="449"/>
      <c r="P765" s="449"/>
      <c r="Q765" s="449"/>
      <c r="R765" s="449"/>
      <c r="S765" s="449"/>
      <c r="T765" s="449"/>
      <c r="V765" s="21"/>
    </row>
    <row r="766" spans="1:22" s="4" customFormat="1" ht="21.75" customHeight="1">
      <c r="A766" s="885"/>
      <c r="B766" s="446"/>
      <c r="C766" s="450" t="s">
        <v>369</v>
      </c>
      <c r="D766" s="533" t="s">
        <v>537</v>
      </c>
      <c r="E766" s="522"/>
      <c r="F766" s="522"/>
      <c r="G766" s="484" t="s">
        <v>373</v>
      </c>
      <c r="H766" s="484" t="s">
        <v>374</v>
      </c>
      <c r="I766" s="484" t="s">
        <v>119</v>
      </c>
      <c r="J766" s="484" t="s">
        <v>120</v>
      </c>
      <c r="K766" s="151">
        <v>84.49</v>
      </c>
      <c r="L766" s="167">
        <v>17</v>
      </c>
      <c r="M766" s="123">
        <v>0</v>
      </c>
      <c r="N766" s="123">
        <v>0</v>
      </c>
      <c r="O766" s="449" t="s">
        <v>375</v>
      </c>
      <c r="P766" s="449" t="s">
        <v>376</v>
      </c>
      <c r="Q766" s="449" t="s">
        <v>377</v>
      </c>
      <c r="R766" s="449" t="s">
        <v>853</v>
      </c>
      <c r="S766" s="449"/>
      <c r="T766" s="449" t="s">
        <v>67</v>
      </c>
      <c r="V766" s="21"/>
    </row>
    <row r="767" spans="1:22" s="4" customFormat="1" ht="21.75" customHeight="1">
      <c r="A767" s="885"/>
      <c r="B767" s="446"/>
      <c r="C767" s="450"/>
      <c r="D767" s="522"/>
      <c r="E767" s="522"/>
      <c r="F767" s="522"/>
      <c r="G767" s="484"/>
      <c r="H767" s="484"/>
      <c r="I767" s="484"/>
      <c r="J767" s="484"/>
      <c r="K767" s="151">
        <v>70.12</v>
      </c>
      <c r="L767" s="167">
        <v>17</v>
      </c>
      <c r="M767" s="123">
        <v>0</v>
      </c>
      <c r="N767" s="123">
        <v>0</v>
      </c>
      <c r="O767" s="449"/>
      <c r="P767" s="449"/>
      <c r="Q767" s="449"/>
      <c r="R767" s="449"/>
      <c r="S767" s="449"/>
      <c r="T767" s="449"/>
      <c r="V767" s="21"/>
    </row>
    <row r="768" spans="1:22" s="4" customFormat="1" ht="21.75" customHeight="1">
      <c r="A768" s="885"/>
      <c r="B768" s="446"/>
      <c r="C768" s="450"/>
      <c r="D768" s="522"/>
      <c r="E768" s="522"/>
      <c r="F768" s="522"/>
      <c r="G768" s="484"/>
      <c r="H768" s="484"/>
      <c r="I768" s="484"/>
      <c r="J768" s="484"/>
      <c r="K768" s="151" t="s">
        <v>378</v>
      </c>
      <c r="L768" s="167">
        <v>15</v>
      </c>
      <c r="M768" s="123">
        <v>0</v>
      </c>
      <c r="N768" s="123">
        <v>0</v>
      </c>
      <c r="O768" s="449"/>
      <c r="P768" s="449"/>
      <c r="Q768" s="449"/>
      <c r="R768" s="449"/>
      <c r="S768" s="449"/>
      <c r="T768" s="449"/>
      <c r="V768" s="21"/>
    </row>
    <row r="769" spans="1:22" s="4" customFormat="1" ht="21.75" customHeight="1">
      <c r="A769" s="885"/>
      <c r="B769" s="446"/>
      <c r="C769" s="450"/>
      <c r="D769" s="522"/>
      <c r="E769" s="522"/>
      <c r="F769" s="522"/>
      <c r="G769" s="484"/>
      <c r="H769" s="484"/>
      <c r="I769" s="484"/>
      <c r="J769" s="484"/>
      <c r="K769" s="151" t="s">
        <v>379</v>
      </c>
      <c r="L769" s="167">
        <v>16</v>
      </c>
      <c r="M769" s="123">
        <v>0</v>
      </c>
      <c r="N769" s="123">
        <v>0</v>
      </c>
      <c r="O769" s="449"/>
      <c r="P769" s="449"/>
      <c r="Q769" s="449"/>
      <c r="R769" s="449"/>
      <c r="S769" s="449"/>
      <c r="T769" s="449"/>
      <c r="V769" s="21"/>
    </row>
    <row r="770" spans="1:22" s="4" customFormat="1" ht="21.75" customHeight="1">
      <c r="A770" s="885"/>
      <c r="B770" s="446"/>
      <c r="C770" s="450"/>
      <c r="D770" s="522"/>
      <c r="E770" s="522"/>
      <c r="F770" s="522"/>
      <c r="G770" s="484"/>
      <c r="H770" s="484"/>
      <c r="I770" s="484"/>
      <c r="J770" s="484"/>
      <c r="K770" s="151">
        <v>65.760000000000005</v>
      </c>
      <c r="L770" s="167">
        <v>17</v>
      </c>
      <c r="M770" s="123">
        <v>0</v>
      </c>
      <c r="N770" s="123">
        <v>0</v>
      </c>
      <c r="O770" s="449"/>
      <c r="P770" s="449"/>
      <c r="Q770" s="449"/>
      <c r="R770" s="449"/>
      <c r="S770" s="449"/>
      <c r="T770" s="449"/>
      <c r="V770" s="21"/>
    </row>
    <row r="771" spans="1:22" s="4" customFormat="1" ht="21.75" customHeight="1">
      <c r="A771" s="885"/>
      <c r="B771" s="446"/>
      <c r="C771" s="450"/>
      <c r="D771" s="522"/>
      <c r="E771" s="522"/>
      <c r="F771" s="522"/>
      <c r="G771" s="484"/>
      <c r="H771" s="484"/>
      <c r="I771" s="484"/>
      <c r="J771" s="484"/>
      <c r="K771" s="151">
        <v>82.69</v>
      </c>
      <c r="L771" s="167">
        <v>17</v>
      </c>
      <c r="M771" s="123">
        <v>0</v>
      </c>
      <c r="N771" s="123">
        <v>0</v>
      </c>
      <c r="O771" s="449"/>
      <c r="P771" s="449"/>
      <c r="Q771" s="449"/>
      <c r="R771" s="449"/>
      <c r="S771" s="449"/>
      <c r="T771" s="449"/>
      <c r="V771" s="21"/>
    </row>
    <row r="772" spans="1:22" s="4" customFormat="1" ht="21.75" customHeight="1">
      <c r="A772" s="885"/>
      <c r="B772" s="446"/>
      <c r="C772" s="450"/>
      <c r="D772" s="522"/>
      <c r="E772" s="522"/>
      <c r="F772" s="522"/>
      <c r="G772" s="427"/>
      <c r="H772" s="427"/>
      <c r="I772" s="427"/>
      <c r="J772" s="427"/>
      <c r="K772" s="427"/>
      <c r="L772" s="88">
        <f>SUM(L766:L771)</f>
        <v>99</v>
      </c>
      <c r="M772" s="88">
        <f>SUM(M766:M771)</f>
        <v>0</v>
      </c>
      <c r="N772" s="88">
        <f>SUM(N766:N771)</f>
        <v>0</v>
      </c>
      <c r="O772" s="449"/>
      <c r="P772" s="449"/>
      <c r="Q772" s="449"/>
      <c r="R772" s="449"/>
      <c r="S772" s="449"/>
      <c r="T772" s="449"/>
      <c r="V772" s="21"/>
    </row>
    <row r="773" spans="1:22" s="4" customFormat="1" ht="21.75" customHeight="1">
      <c r="A773" s="885"/>
      <c r="B773" s="446"/>
      <c r="C773" s="450" t="s">
        <v>380</v>
      </c>
      <c r="D773" s="533" t="s">
        <v>538</v>
      </c>
      <c r="E773" s="522"/>
      <c r="F773" s="522"/>
      <c r="G773" s="486" t="s">
        <v>381</v>
      </c>
      <c r="H773" s="486" t="s">
        <v>382</v>
      </c>
      <c r="I773" s="486" t="s">
        <v>119</v>
      </c>
      <c r="J773" s="486" t="s">
        <v>120</v>
      </c>
      <c r="K773" s="153">
        <v>76.05</v>
      </c>
      <c r="L773" s="23">
        <v>13</v>
      </c>
      <c r="M773" s="23">
        <v>0</v>
      </c>
      <c r="N773" s="23">
        <v>0</v>
      </c>
      <c r="O773" s="449" t="s">
        <v>992</v>
      </c>
      <c r="P773" s="449" t="s">
        <v>993</v>
      </c>
      <c r="Q773" s="449" t="s">
        <v>994</v>
      </c>
      <c r="R773" s="449" t="s">
        <v>122</v>
      </c>
      <c r="S773" s="449"/>
      <c r="T773" s="449" t="s">
        <v>67</v>
      </c>
      <c r="V773" s="21"/>
    </row>
    <row r="774" spans="1:22" s="4" customFormat="1" ht="21.75" customHeight="1">
      <c r="A774" s="885"/>
      <c r="B774" s="446"/>
      <c r="C774" s="450"/>
      <c r="D774" s="522"/>
      <c r="E774" s="522"/>
      <c r="F774" s="522"/>
      <c r="G774" s="486"/>
      <c r="H774" s="486"/>
      <c r="I774" s="486"/>
      <c r="J774" s="486"/>
      <c r="K774" s="153">
        <v>75.91</v>
      </c>
      <c r="L774" s="23">
        <v>13</v>
      </c>
      <c r="M774" s="23">
        <v>1</v>
      </c>
      <c r="N774" s="23">
        <v>1</v>
      </c>
      <c r="O774" s="449"/>
      <c r="P774" s="449"/>
      <c r="Q774" s="449"/>
      <c r="R774" s="449"/>
      <c r="S774" s="449"/>
      <c r="T774" s="449"/>
      <c r="V774" s="21"/>
    </row>
    <row r="775" spans="1:22" s="4" customFormat="1" ht="21.75" customHeight="1">
      <c r="A775" s="885"/>
      <c r="B775" s="446"/>
      <c r="C775" s="450"/>
      <c r="D775" s="522"/>
      <c r="E775" s="522"/>
      <c r="F775" s="522"/>
      <c r="G775" s="486"/>
      <c r="H775" s="486"/>
      <c r="I775" s="486"/>
      <c r="J775" s="486"/>
      <c r="K775" s="153">
        <v>78.12</v>
      </c>
      <c r="L775" s="23">
        <v>10</v>
      </c>
      <c r="M775" s="23">
        <v>0</v>
      </c>
      <c r="N775" s="23">
        <v>0</v>
      </c>
      <c r="O775" s="449"/>
      <c r="P775" s="449"/>
      <c r="Q775" s="449"/>
      <c r="R775" s="449"/>
      <c r="S775" s="449"/>
      <c r="T775" s="449"/>
      <c r="V775" s="21"/>
    </row>
    <row r="776" spans="1:22" s="4" customFormat="1" ht="21.75" customHeight="1">
      <c r="A776" s="885"/>
      <c r="B776" s="446"/>
      <c r="C776" s="450"/>
      <c r="D776" s="522"/>
      <c r="E776" s="522"/>
      <c r="F776" s="522"/>
      <c r="G776" s="486"/>
      <c r="H776" s="486"/>
      <c r="I776" s="486"/>
      <c r="J776" s="486"/>
      <c r="K776" s="153">
        <v>76.05</v>
      </c>
      <c r="L776" s="23">
        <v>1</v>
      </c>
      <c r="M776" s="23">
        <v>0</v>
      </c>
      <c r="N776" s="23">
        <v>0</v>
      </c>
      <c r="O776" s="449"/>
      <c r="P776" s="449"/>
      <c r="Q776" s="449"/>
      <c r="R776" s="449"/>
      <c r="S776" s="449"/>
      <c r="T776" s="449"/>
      <c r="V776" s="21"/>
    </row>
    <row r="777" spans="1:22" s="4" customFormat="1" ht="21.75" customHeight="1">
      <c r="A777" s="885"/>
      <c r="B777" s="446"/>
      <c r="C777" s="450"/>
      <c r="D777" s="522"/>
      <c r="E777" s="522"/>
      <c r="F777" s="522"/>
      <c r="G777" s="486"/>
      <c r="H777" s="486"/>
      <c r="I777" s="486"/>
      <c r="J777" s="486"/>
      <c r="K777" s="153">
        <v>75.91</v>
      </c>
      <c r="L777" s="23">
        <v>1</v>
      </c>
      <c r="M777" s="23">
        <v>0</v>
      </c>
      <c r="N777" s="23">
        <v>0</v>
      </c>
      <c r="O777" s="449"/>
      <c r="P777" s="449"/>
      <c r="Q777" s="449"/>
      <c r="R777" s="449"/>
      <c r="S777" s="449"/>
      <c r="T777" s="449"/>
      <c r="V777" s="21"/>
    </row>
    <row r="778" spans="1:22" s="4" customFormat="1" ht="21.75" customHeight="1">
      <c r="A778" s="885"/>
      <c r="B778" s="446"/>
      <c r="C778" s="450"/>
      <c r="D778" s="522"/>
      <c r="E778" s="522"/>
      <c r="F778" s="522"/>
      <c r="G778" s="427" t="s">
        <v>383</v>
      </c>
      <c r="H778" s="427"/>
      <c r="I778" s="427"/>
      <c r="J778" s="427"/>
      <c r="K778" s="427"/>
      <c r="L778" s="88">
        <f>SUM(L773:L777)</f>
        <v>38</v>
      </c>
      <c r="M778" s="88">
        <f>SUM(M773:M777)</f>
        <v>1</v>
      </c>
      <c r="N778" s="88">
        <f>SUM(N773:N777)</f>
        <v>1</v>
      </c>
      <c r="O778" s="449"/>
      <c r="P778" s="449"/>
      <c r="Q778" s="449"/>
      <c r="R778" s="449"/>
      <c r="S778" s="449"/>
      <c r="T778" s="449"/>
      <c r="V778" s="21"/>
    </row>
    <row r="779" spans="1:22" s="4" customFormat="1" ht="21.75" customHeight="1">
      <c r="A779" s="885"/>
      <c r="B779" s="446"/>
      <c r="C779" s="450" t="s">
        <v>380</v>
      </c>
      <c r="D779" s="826" t="s">
        <v>648</v>
      </c>
      <c r="E779" s="550"/>
      <c r="F779" s="550"/>
      <c r="G779" s="483" t="s">
        <v>649</v>
      </c>
      <c r="H779" s="483" t="s">
        <v>650</v>
      </c>
      <c r="I779" s="483" t="s">
        <v>540</v>
      </c>
      <c r="J779" s="483" t="s">
        <v>541</v>
      </c>
      <c r="K779" s="162">
        <v>59</v>
      </c>
      <c r="L779" s="167">
        <v>72</v>
      </c>
      <c r="M779" s="167">
        <v>0</v>
      </c>
      <c r="N779" s="167">
        <v>0</v>
      </c>
      <c r="O779" s="449" t="s">
        <v>651</v>
      </c>
      <c r="P779" s="449" t="s">
        <v>652</v>
      </c>
      <c r="Q779" s="449" t="s">
        <v>653</v>
      </c>
      <c r="R779" s="449" t="s">
        <v>556</v>
      </c>
      <c r="S779" s="449"/>
      <c r="T779" s="449" t="s">
        <v>67</v>
      </c>
      <c r="V779" s="21"/>
    </row>
    <row r="780" spans="1:22" s="4" customFormat="1" ht="21.75" customHeight="1">
      <c r="A780" s="885"/>
      <c r="B780" s="446"/>
      <c r="C780" s="450"/>
      <c r="D780" s="550"/>
      <c r="E780" s="550"/>
      <c r="F780" s="550"/>
      <c r="G780" s="483"/>
      <c r="H780" s="483"/>
      <c r="I780" s="483"/>
      <c r="J780" s="483"/>
      <c r="K780" s="162">
        <v>73</v>
      </c>
      <c r="L780" s="167">
        <v>226</v>
      </c>
      <c r="M780" s="167">
        <v>0</v>
      </c>
      <c r="N780" s="167">
        <v>0</v>
      </c>
      <c r="O780" s="449"/>
      <c r="P780" s="449"/>
      <c r="Q780" s="449"/>
      <c r="R780" s="449"/>
      <c r="S780" s="449"/>
      <c r="T780" s="449"/>
      <c r="V780" s="21"/>
    </row>
    <row r="781" spans="1:22" s="4" customFormat="1" ht="21.75" customHeight="1">
      <c r="A781" s="885"/>
      <c r="B781" s="446"/>
      <c r="C781" s="450"/>
      <c r="D781" s="550"/>
      <c r="E781" s="550"/>
      <c r="F781" s="550"/>
      <c r="G781" s="483"/>
      <c r="H781" s="483"/>
      <c r="I781" s="483"/>
      <c r="J781" s="483"/>
      <c r="K781" s="162" t="s">
        <v>654</v>
      </c>
      <c r="L781" s="167">
        <v>379</v>
      </c>
      <c r="M781" s="167">
        <v>0</v>
      </c>
      <c r="N781" s="167">
        <v>0</v>
      </c>
      <c r="O781" s="449"/>
      <c r="P781" s="449"/>
      <c r="Q781" s="449"/>
      <c r="R781" s="449"/>
      <c r="S781" s="449"/>
      <c r="T781" s="449"/>
      <c r="V781" s="21"/>
    </row>
    <row r="782" spans="1:22" s="4" customFormat="1" ht="21.75" customHeight="1">
      <c r="A782" s="885"/>
      <c r="B782" s="446"/>
      <c r="C782" s="450"/>
      <c r="D782" s="550"/>
      <c r="E782" s="550"/>
      <c r="F782" s="550"/>
      <c r="G782" s="483"/>
      <c r="H782" s="483"/>
      <c r="I782" s="483"/>
      <c r="J782" s="483"/>
      <c r="K782" s="162" t="s">
        <v>655</v>
      </c>
      <c r="L782" s="167">
        <v>69</v>
      </c>
      <c r="M782" s="167">
        <v>0</v>
      </c>
      <c r="N782" s="167">
        <v>0</v>
      </c>
      <c r="O782" s="449"/>
      <c r="P782" s="449"/>
      <c r="Q782" s="449"/>
      <c r="R782" s="449"/>
      <c r="S782" s="449"/>
      <c r="T782" s="449"/>
      <c r="V782" s="21"/>
    </row>
    <row r="783" spans="1:22" s="4" customFormat="1" ht="21.75" customHeight="1">
      <c r="A783" s="885"/>
      <c r="B783" s="446"/>
      <c r="C783" s="450"/>
      <c r="D783" s="550"/>
      <c r="E783" s="550"/>
      <c r="F783" s="550"/>
      <c r="G783" s="483"/>
      <c r="H783" s="483"/>
      <c r="I783" s="483"/>
      <c r="J783" s="483"/>
      <c r="K783" s="162" t="s">
        <v>656</v>
      </c>
      <c r="L783" s="167">
        <v>46</v>
      </c>
      <c r="M783" s="167">
        <v>0</v>
      </c>
      <c r="N783" s="167">
        <v>0</v>
      </c>
      <c r="O783" s="449"/>
      <c r="P783" s="449"/>
      <c r="Q783" s="449"/>
      <c r="R783" s="449"/>
      <c r="S783" s="449"/>
      <c r="T783" s="449"/>
      <c r="V783" s="21"/>
    </row>
    <row r="784" spans="1:22" s="4" customFormat="1" ht="21.75" customHeight="1">
      <c r="A784" s="885"/>
      <c r="B784" s="446"/>
      <c r="C784" s="450"/>
      <c r="D784" s="550"/>
      <c r="E784" s="550"/>
      <c r="F784" s="550"/>
      <c r="G784" s="483"/>
      <c r="H784" s="483"/>
      <c r="I784" s="483"/>
      <c r="J784" s="483"/>
      <c r="K784" s="162" t="s">
        <v>657</v>
      </c>
      <c r="L784" s="167">
        <v>94</v>
      </c>
      <c r="M784" s="167">
        <v>0</v>
      </c>
      <c r="N784" s="167">
        <v>0</v>
      </c>
      <c r="O784" s="449"/>
      <c r="P784" s="449"/>
      <c r="Q784" s="449"/>
      <c r="R784" s="449"/>
      <c r="S784" s="449"/>
      <c r="T784" s="449"/>
      <c r="V784" s="21"/>
    </row>
    <row r="785" spans="1:22" s="4" customFormat="1" ht="21.75" customHeight="1">
      <c r="A785" s="885"/>
      <c r="B785" s="446"/>
      <c r="C785" s="450"/>
      <c r="D785" s="550"/>
      <c r="E785" s="550"/>
      <c r="F785" s="550"/>
      <c r="G785" s="483"/>
      <c r="H785" s="483"/>
      <c r="I785" s="483"/>
      <c r="J785" s="483"/>
      <c r="K785" s="162">
        <v>100</v>
      </c>
      <c r="L785" s="167">
        <v>85</v>
      </c>
      <c r="M785" s="167">
        <v>0</v>
      </c>
      <c r="N785" s="167">
        <v>0</v>
      </c>
      <c r="O785" s="449"/>
      <c r="P785" s="449"/>
      <c r="Q785" s="449"/>
      <c r="R785" s="449"/>
      <c r="S785" s="449"/>
      <c r="T785" s="449"/>
      <c r="V785" s="21"/>
    </row>
    <row r="786" spans="1:22" s="4" customFormat="1" ht="21.75" customHeight="1">
      <c r="A786" s="885"/>
      <c r="B786" s="446"/>
      <c r="C786" s="450"/>
      <c r="D786" s="550"/>
      <c r="E786" s="550"/>
      <c r="F786" s="550"/>
      <c r="G786" s="427" t="s">
        <v>543</v>
      </c>
      <c r="H786" s="427"/>
      <c r="I786" s="427"/>
      <c r="J786" s="427"/>
      <c r="K786" s="427"/>
      <c r="L786" s="5">
        <f>SUM(L779:L785)</f>
        <v>971</v>
      </c>
      <c r="M786" s="5">
        <f>SUM(M779:M785)</f>
        <v>0</v>
      </c>
      <c r="N786" s="5">
        <f>SUM(N779:N785)</f>
        <v>0</v>
      </c>
      <c r="O786" s="449"/>
      <c r="P786" s="449"/>
      <c r="Q786" s="449"/>
      <c r="R786" s="449"/>
      <c r="S786" s="449"/>
      <c r="T786" s="449"/>
      <c r="V786" s="21"/>
    </row>
    <row r="787" spans="1:22" s="4" customFormat="1" ht="21.75" customHeight="1">
      <c r="A787" s="885"/>
      <c r="B787" s="446"/>
      <c r="C787" s="450" t="s">
        <v>658</v>
      </c>
      <c r="D787" s="826" t="s">
        <v>659</v>
      </c>
      <c r="E787" s="550"/>
      <c r="F787" s="550"/>
      <c r="G787" s="484" t="s">
        <v>660</v>
      </c>
      <c r="H787" s="483" t="s">
        <v>661</v>
      </c>
      <c r="I787" s="484" t="s">
        <v>67</v>
      </c>
      <c r="J787" s="484" t="s">
        <v>541</v>
      </c>
      <c r="K787" s="151" t="s">
        <v>662</v>
      </c>
      <c r="L787" s="167">
        <v>262</v>
      </c>
      <c r="M787" s="167">
        <v>0</v>
      </c>
      <c r="N787" s="167">
        <v>0</v>
      </c>
      <c r="O787" s="449" t="s">
        <v>663</v>
      </c>
      <c r="P787" s="449" t="s">
        <v>664</v>
      </c>
      <c r="Q787" s="449" t="s">
        <v>665</v>
      </c>
      <c r="R787" s="449" t="s">
        <v>1162</v>
      </c>
      <c r="S787" s="449"/>
      <c r="T787" s="449" t="s">
        <v>67</v>
      </c>
      <c r="V787" s="21"/>
    </row>
    <row r="788" spans="1:22" s="4" customFormat="1" ht="21.75" customHeight="1">
      <c r="A788" s="885"/>
      <c r="B788" s="446"/>
      <c r="C788" s="450"/>
      <c r="D788" s="550"/>
      <c r="E788" s="550"/>
      <c r="F788" s="550"/>
      <c r="G788" s="484"/>
      <c r="H788" s="857"/>
      <c r="I788" s="484"/>
      <c r="J788" s="484"/>
      <c r="K788" s="151" t="s">
        <v>666</v>
      </c>
      <c r="L788" s="167">
        <v>246</v>
      </c>
      <c r="M788" s="167">
        <v>0</v>
      </c>
      <c r="N788" s="167">
        <v>0</v>
      </c>
      <c r="O788" s="449"/>
      <c r="P788" s="449"/>
      <c r="Q788" s="449"/>
      <c r="R788" s="449"/>
      <c r="S788" s="449"/>
      <c r="T788" s="449"/>
      <c r="V788" s="21"/>
    </row>
    <row r="789" spans="1:22" s="4" customFormat="1" ht="21.75" customHeight="1">
      <c r="A789" s="885"/>
      <c r="B789" s="446"/>
      <c r="C789" s="450"/>
      <c r="D789" s="550"/>
      <c r="E789" s="550"/>
      <c r="F789" s="550"/>
      <c r="G789" s="484"/>
      <c r="H789" s="857"/>
      <c r="I789" s="484"/>
      <c r="J789" s="484"/>
      <c r="K789" s="151" t="s">
        <v>667</v>
      </c>
      <c r="L789" s="167">
        <v>264</v>
      </c>
      <c r="M789" s="167">
        <v>0</v>
      </c>
      <c r="N789" s="167">
        <v>0</v>
      </c>
      <c r="O789" s="449"/>
      <c r="P789" s="449"/>
      <c r="Q789" s="449"/>
      <c r="R789" s="449"/>
      <c r="S789" s="449"/>
      <c r="T789" s="449"/>
      <c r="V789" s="21"/>
    </row>
    <row r="790" spans="1:22" s="4" customFormat="1" ht="21.75" customHeight="1">
      <c r="A790" s="885"/>
      <c r="B790" s="446"/>
      <c r="C790" s="450"/>
      <c r="D790" s="550"/>
      <c r="E790" s="550"/>
      <c r="F790" s="550"/>
      <c r="G790" s="484"/>
      <c r="H790" s="857"/>
      <c r="I790" s="484"/>
      <c r="J790" s="484"/>
      <c r="K790" s="151" t="s">
        <v>668</v>
      </c>
      <c r="L790" s="167">
        <v>258</v>
      </c>
      <c r="M790" s="167">
        <v>0</v>
      </c>
      <c r="N790" s="167">
        <v>0</v>
      </c>
      <c r="O790" s="449"/>
      <c r="P790" s="449"/>
      <c r="Q790" s="449"/>
      <c r="R790" s="449"/>
      <c r="S790" s="449"/>
      <c r="T790" s="449"/>
      <c r="V790" s="21"/>
    </row>
    <row r="791" spans="1:22" s="4" customFormat="1" ht="21.75" customHeight="1">
      <c r="A791" s="885"/>
      <c r="B791" s="446"/>
      <c r="C791" s="450"/>
      <c r="D791" s="550"/>
      <c r="E791" s="550"/>
      <c r="F791" s="550"/>
      <c r="G791" s="484"/>
      <c r="H791" s="857"/>
      <c r="I791" s="484"/>
      <c r="J791" s="484"/>
      <c r="K791" s="151" t="s">
        <v>669</v>
      </c>
      <c r="L791" s="167">
        <v>4</v>
      </c>
      <c r="M791" s="167">
        <v>0</v>
      </c>
      <c r="N791" s="167">
        <v>0</v>
      </c>
      <c r="O791" s="449"/>
      <c r="P791" s="449"/>
      <c r="Q791" s="449"/>
      <c r="R791" s="449"/>
      <c r="S791" s="449"/>
      <c r="T791" s="449"/>
      <c r="V791" s="21"/>
    </row>
    <row r="792" spans="1:22" s="4" customFormat="1" ht="21.75" customHeight="1">
      <c r="A792" s="885"/>
      <c r="B792" s="446"/>
      <c r="C792" s="450"/>
      <c r="D792" s="550"/>
      <c r="E792" s="550"/>
      <c r="F792" s="550"/>
      <c r="G792" s="484"/>
      <c r="H792" s="857"/>
      <c r="I792" s="484"/>
      <c r="J792" s="484"/>
      <c r="K792" s="151" t="s">
        <v>670</v>
      </c>
      <c r="L792" s="167">
        <v>4</v>
      </c>
      <c r="M792" s="167">
        <v>0</v>
      </c>
      <c r="N792" s="167">
        <v>0</v>
      </c>
      <c r="O792" s="449"/>
      <c r="P792" s="449"/>
      <c r="Q792" s="449"/>
      <c r="R792" s="449"/>
      <c r="S792" s="449"/>
      <c r="T792" s="449"/>
      <c r="V792" s="21"/>
    </row>
    <row r="793" spans="1:22" s="4" customFormat="1" ht="21.75" customHeight="1">
      <c r="A793" s="885"/>
      <c r="B793" s="446"/>
      <c r="C793" s="450"/>
      <c r="D793" s="550"/>
      <c r="E793" s="550"/>
      <c r="F793" s="550"/>
      <c r="G793" s="427" t="s">
        <v>543</v>
      </c>
      <c r="H793" s="427"/>
      <c r="I793" s="427"/>
      <c r="J793" s="427"/>
      <c r="K793" s="427"/>
      <c r="L793" s="5">
        <f>SUM(L787:L792)</f>
        <v>1038</v>
      </c>
      <c r="M793" s="5">
        <f>SUM(M787:M792)</f>
        <v>0</v>
      </c>
      <c r="N793" s="5">
        <f>SUM(N787:N792)</f>
        <v>0</v>
      </c>
      <c r="O793" s="449"/>
      <c r="P793" s="449"/>
      <c r="Q793" s="449"/>
      <c r="R793" s="449"/>
      <c r="S793" s="449"/>
      <c r="T793" s="449"/>
      <c r="V793" s="21"/>
    </row>
    <row r="794" spans="1:22" s="4" customFormat="1" ht="21.75" customHeight="1">
      <c r="A794" s="885"/>
      <c r="B794" s="446"/>
      <c r="C794" s="450" t="s">
        <v>380</v>
      </c>
      <c r="D794" s="826" t="s">
        <v>837</v>
      </c>
      <c r="E794" s="826"/>
      <c r="F794" s="826"/>
      <c r="G794" s="484" t="s">
        <v>838</v>
      </c>
      <c r="H794" s="484" t="s">
        <v>839</v>
      </c>
      <c r="I794" s="484" t="s">
        <v>31</v>
      </c>
      <c r="J794" s="484" t="s">
        <v>32</v>
      </c>
      <c r="K794" s="151" t="s">
        <v>835</v>
      </c>
      <c r="L794" s="167">
        <v>12</v>
      </c>
      <c r="M794" s="123">
        <v>0</v>
      </c>
      <c r="N794" s="123">
        <v>0</v>
      </c>
      <c r="O794" s="449" t="s">
        <v>840</v>
      </c>
      <c r="P794" s="449" t="s">
        <v>841</v>
      </c>
      <c r="Q794" s="449" t="s">
        <v>716</v>
      </c>
      <c r="R794" s="449" t="s">
        <v>1163</v>
      </c>
      <c r="S794" s="449"/>
      <c r="T794" s="449" t="s">
        <v>67</v>
      </c>
      <c r="V794" s="21"/>
    </row>
    <row r="795" spans="1:22" s="4" customFormat="1" ht="21.75" customHeight="1">
      <c r="A795" s="885"/>
      <c r="B795" s="446"/>
      <c r="C795" s="450"/>
      <c r="D795" s="826"/>
      <c r="E795" s="826"/>
      <c r="F795" s="826"/>
      <c r="G795" s="484"/>
      <c r="H795" s="484"/>
      <c r="I795" s="484"/>
      <c r="J795" s="484"/>
      <c r="K795" s="151" t="s">
        <v>836</v>
      </c>
      <c r="L795" s="167">
        <v>19</v>
      </c>
      <c r="M795" s="123">
        <v>0</v>
      </c>
      <c r="N795" s="123">
        <v>0</v>
      </c>
      <c r="O795" s="449"/>
      <c r="P795" s="449"/>
      <c r="Q795" s="449"/>
      <c r="R795" s="449"/>
      <c r="S795" s="449"/>
      <c r="T795" s="449"/>
      <c r="V795" s="21"/>
    </row>
    <row r="796" spans="1:22" s="4" customFormat="1" ht="21.75" customHeight="1">
      <c r="A796" s="885"/>
      <c r="B796" s="446"/>
      <c r="C796" s="450"/>
      <c r="D796" s="826"/>
      <c r="E796" s="826"/>
      <c r="F796" s="826"/>
      <c r="G796" s="484"/>
      <c r="H796" s="484"/>
      <c r="I796" s="484"/>
      <c r="J796" s="484"/>
      <c r="K796" s="151" t="s">
        <v>842</v>
      </c>
      <c r="L796" s="167">
        <v>62</v>
      </c>
      <c r="M796" s="123">
        <v>0</v>
      </c>
      <c r="N796" s="123">
        <v>0</v>
      </c>
      <c r="O796" s="449"/>
      <c r="P796" s="449"/>
      <c r="Q796" s="449"/>
      <c r="R796" s="449"/>
      <c r="S796" s="449"/>
      <c r="T796" s="449"/>
      <c r="V796" s="21"/>
    </row>
    <row r="797" spans="1:22" s="4" customFormat="1" ht="21.75" customHeight="1">
      <c r="A797" s="885"/>
      <c r="B797" s="446"/>
      <c r="C797" s="450"/>
      <c r="D797" s="826"/>
      <c r="E797" s="826"/>
      <c r="F797" s="826"/>
      <c r="G797" s="484"/>
      <c r="H797" s="484"/>
      <c r="I797" s="484"/>
      <c r="J797" s="484"/>
      <c r="K797" s="151" t="s">
        <v>843</v>
      </c>
      <c r="L797" s="167">
        <v>37</v>
      </c>
      <c r="M797" s="123">
        <v>0</v>
      </c>
      <c r="N797" s="123">
        <v>0</v>
      </c>
      <c r="O797" s="449"/>
      <c r="P797" s="449"/>
      <c r="Q797" s="449"/>
      <c r="R797" s="449"/>
      <c r="S797" s="449"/>
      <c r="T797" s="449"/>
      <c r="V797" s="21"/>
    </row>
    <row r="798" spans="1:22" s="4" customFormat="1" ht="21.75" customHeight="1">
      <c r="A798" s="885"/>
      <c r="B798" s="446"/>
      <c r="C798" s="450"/>
      <c r="D798" s="826"/>
      <c r="E798" s="826"/>
      <c r="F798" s="826"/>
      <c r="G798" s="484"/>
      <c r="H798" s="484"/>
      <c r="I798" s="484"/>
      <c r="J798" s="484"/>
      <c r="K798" s="151">
        <v>84</v>
      </c>
      <c r="L798" s="167">
        <v>95</v>
      </c>
      <c r="M798" s="123">
        <v>0</v>
      </c>
      <c r="N798" s="123">
        <v>0</v>
      </c>
      <c r="O798" s="449"/>
      <c r="P798" s="449"/>
      <c r="Q798" s="449"/>
      <c r="R798" s="449"/>
      <c r="S798" s="449"/>
      <c r="T798" s="449"/>
      <c r="V798" s="21"/>
    </row>
    <row r="799" spans="1:22" s="4" customFormat="1" ht="21.75" customHeight="1">
      <c r="A799" s="885"/>
      <c r="B799" s="446"/>
      <c r="C799" s="450"/>
      <c r="D799" s="826"/>
      <c r="E799" s="826"/>
      <c r="F799" s="826"/>
      <c r="G799" s="427" t="s">
        <v>21</v>
      </c>
      <c r="H799" s="427"/>
      <c r="I799" s="427"/>
      <c r="J799" s="427"/>
      <c r="K799" s="427"/>
      <c r="L799" s="5">
        <f>SUM(L794:L798)</f>
        <v>225</v>
      </c>
      <c r="M799" s="5">
        <f>SUM(M794:M798)</f>
        <v>0</v>
      </c>
      <c r="N799" s="5">
        <f>SUM(N794:N798)</f>
        <v>0</v>
      </c>
      <c r="O799" s="449"/>
      <c r="P799" s="449"/>
      <c r="Q799" s="449"/>
      <c r="R799" s="449"/>
      <c r="S799" s="449"/>
      <c r="T799" s="449"/>
      <c r="V799" s="21"/>
    </row>
    <row r="800" spans="1:22" s="128" customFormat="1" ht="21.75" customHeight="1">
      <c r="A800" s="885"/>
      <c r="B800" s="446"/>
      <c r="C800" s="432" t="s">
        <v>1286</v>
      </c>
      <c r="D800" s="435" t="s">
        <v>1287</v>
      </c>
      <c r="E800" s="436"/>
      <c r="F800" s="437"/>
      <c r="G800" s="498" t="s">
        <v>1288</v>
      </c>
      <c r="H800" s="461" t="s">
        <v>1289</v>
      </c>
      <c r="I800" s="498" t="s">
        <v>1290</v>
      </c>
      <c r="J800" s="498" t="s">
        <v>1291</v>
      </c>
      <c r="K800" s="267" t="s">
        <v>1292</v>
      </c>
      <c r="L800" s="222">
        <v>2</v>
      </c>
      <c r="M800" s="276">
        <v>0</v>
      </c>
      <c r="N800" s="222">
        <v>0</v>
      </c>
      <c r="O800" s="428" t="s">
        <v>1293</v>
      </c>
      <c r="P800" s="428" t="s">
        <v>1294</v>
      </c>
      <c r="Q800" s="428" t="s">
        <v>1295</v>
      </c>
      <c r="R800" s="428" t="s">
        <v>1296</v>
      </c>
      <c r="S800" s="428"/>
      <c r="T800" s="428" t="s">
        <v>67</v>
      </c>
      <c r="V800" s="129"/>
    </row>
    <row r="801" spans="1:22" s="128" customFormat="1" ht="21.75" customHeight="1">
      <c r="A801" s="885"/>
      <c r="B801" s="446"/>
      <c r="C801" s="433"/>
      <c r="D801" s="438"/>
      <c r="E801" s="439"/>
      <c r="F801" s="440"/>
      <c r="G801" s="462"/>
      <c r="H801" s="462"/>
      <c r="I801" s="462"/>
      <c r="J801" s="462"/>
      <c r="K801" s="267" t="s">
        <v>1297</v>
      </c>
      <c r="L801" s="222">
        <v>30</v>
      </c>
      <c r="M801" s="276">
        <v>0</v>
      </c>
      <c r="N801" s="222">
        <v>0</v>
      </c>
      <c r="O801" s="429"/>
      <c r="P801" s="429"/>
      <c r="Q801" s="429"/>
      <c r="R801" s="429"/>
      <c r="S801" s="429"/>
      <c r="T801" s="429"/>
      <c r="V801" s="129"/>
    </row>
    <row r="802" spans="1:22" s="128" customFormat="1" ht="21.75" customHeight="1">
      <c r="A802" s="885"/>
      <c r="B802" s="446"/>
      <c r="C802" s="433"/>
      <c r="D802" s="438"/>
      <c r="E802" s="439"/>
      <c r="F802" s="440"/>
      <c r="G802" s="462"/>
      <c r="H802" s="462"/>
      <c r="I802" s="462"/>
      <c r="J802" s="462"/>
      <c r="K802" s="267">
        <v>70.061499999999995</v>
      </c>
      <c r="L802" s="222">
        <v>1</v>
      </c>
      <c r="M802" s="276">
        <v>1</v>
      </c>
      <c r="N802" s="222">
        <v>1</v>
      </c>
      <c r="O802" s="429"/>
      <c r="P802" s="429"/>
      <c r="Q802" s="429"/>
      <c r="R802" s="429"/>
      <c r="S802" s="429"/>
      <c r="T802" s="429"/>
      <c r="V802" s="129"/>
    </row>
    <row r="803" spans="1:22" s="128" customFormat="1" ht="21.75" customHeight="1">
      <c r="A803" s="885"/>
      <c r="B803" s="446"/>
      <c r="C803" s="433"/>
      <c r="D803" s="438"/>
      <c r="E803" s="439"/>
      <c r="F803" s="440"/>
      <c r="G803" s="462"/>
      <c r="H803" s="462"/>
      <c r="I803" s="462"/>
      <c r="J803" s="462"/>
      <c r="K803" s="267">
        <v>74.242000000000004</v>
      </c>
      <c r="L803" s="222">
        <v>1</v>
      </c>
      <c r="M803" s="276">
        <v>0</v>
      </c>
      <c r="N803" s="222">
        <v>0</v>
      </c>
      <c r="O803" s="429"/>
      <c r="P803" s="429"/>
      <c r="Q803" s="429"/>
      <c r="R803" s="429"/>
      <c r="S803" s="429"/>
      <c r="T803" s="429"/>
      <c r="V803" s="129"/>
    </row>
    <row r="804" spans="1:22" s="128" customFormat="1" ht="21.75" customHeight="1">
      <c r="A804" s="885"/>
      <c r="B804" s="446"/>
      <c r="C804" s="433"/>
      <c r="D804" s="438"/>
      <c r="E804" s="439"/>
      <c r="F804" s="440"/>
      <c r="G804" s="462"/>
      <c r="H804" s="462"/>
      <c r="I804" s="462"/>
      <c r="J804" s="462"/>
      <c r="K804" s="267" t="s">
        <v>1298</v>
      </c>
      <c r="L804" s="222">
        <v>2</v>
      </c>
      <c r="M804" s="276">
        <v>0</v>
      </c>
      <c r="N804" s="222">
        <v>0</v>
      </c>
      <c r="O804" s="429"/>
      <c r="P804" s="429"/>
      <c r="Q804" s="429"/>
      <c r="R804" s="429"/>
      <c r="S804" s="429"/>
      <c r="T804" s="429"/>
      <c r="V804" s="129"/>
    </row>
    <row r="805" spans="1:22" s="128" customFormat="1" ht="21.75" customHeight="1">
      <c r="A805" s="885"/>
      <c r="B805" s="446"/>
      <c r="C805" s="433"/>
      <c r="D805" s="438"/>
      <c r="E805" s="439"/>
      <c r="F805" s="440"/>
      <c r="G805" s="462"/>
      <c r="H805" s="462"/>
      <c r="I805" s="462"/>
      <c r="J805" s="462"/>
      <c r="K805" s="267" t="s">
        <v>1299</v>
      </c>
      <c r="L805" s="222">
        <v>30</v>
      </c>
      <c r="M805" s="276">
        <v>0</v>
      </c>
      <c r="N805" s="222">
        <v>0</v>
      </c>
      <c r="O805" s="429"/>
      <c r="P805" s="429"/>
      <c r="Q805" s="429"/>
      <c r="R805" s="429"/>
      <c r="S805" s="429"/>
      <c r="T805" s="429"/>
      <c r="V805" s="129"/>
    </row>
    <row r="806" spans="1:22" s="128" customFormat="1" ht="21.75" customHeight="1">
      <c r="A806" s="885"/>
      <c r="B806" s="446"/>
      <c r="C806" s="433"/>
      <c r="D806" s="438"/>
      <c r="E806" s="439"/>
      <c r="F806" s="440"/>
      <c r="G806" s="462"/>
      <c r="H806" s="462"/>
      <c r="I806" s="462"/>
      <c r="J806" s="462"/>
      <c r="K806" s="267" t="s">
        <v>1300</v>
      </c>
      <c r="L806" s="222">
        <v>1</v>
      </c>
      <c r="M806" s="276">
        <v>0</v>
      </c>
      <c r="N806" s="222">
        <v>0</v>
      </c>
      <c r="O806" s="429"/>
      <c r="P806" s="429"/>
      <c r="Q806" s="429"/>
      <c r="R806" s="429"/>
      <c r="S806" s="429"/>
      <c r="T806" s="429"/>
      <c r="V806" s="129"/>
    </row>
    <row r="807" spans="1:22" s="128" customFormat="1" ht="21.75" customHeight="1">
      <c r="A807" s="885"/>
      <c r="B807" s="446"/>
      <c r="C807" s="433"/>
      <c r="D807" s="438"/>
      <c r="E807" s="439"/>
      <c r="F807" s="440"/>
      <c r="G807" s="462"/>
      <c r="H807" s="462"/>
      <c r="I807" s="462"/>
      <c r="J807" s="462"/>
      <c r="K807" s="267" t="s">
        <v>1301</v>
      </c>
      <c r="L807" s="222">
        <v>23</v>
      </c>
      <c r="M807" s="276">
        <v>0</v>
      </c>
      <c r="N807" s="222">
        <v>0</v>
      </c>
      <c r="O807" s="429"/>
      <c r="P807" s="429"/>
      <c r="Q807" s="429"/>
      <c r="R807" s="429"/>
      <c r="S807" s="429"/>
      <c r="T807" s="429"/>
      <c r="V807" s="129"/>
    </row>
    <row r="808" spans="1:22" s="128" customFormat="1" ht="21.75" customHeight="1">
      <c r="A808" s="885"/>
      <c r="B808" s="446"/>
      <c r="C808" s="433"/>
      <c r="D808" s="438"/>
      <c r="E808" s="439"/>
      <c r="F808" s="440"/>
      <c r="G808" s="462"/>
      <c r="H808" s="462"/>
      <c r="I808" s="462"/>
      <c r="J808" s="462"/>
      <c r="K808" s="267" t="s">
        <v>1302</v>
      </c>
      <c r="L808" s="222">
        <v>1</v>
      </c>
      <c r="M808" s="276">
        <v>0</v>
      </c>
      <c r="N808" s="222">
        <v>0</v>
      </c>
      <c r="O808" s="429"/>
      <c r="P808" s="429"/>
      <c r="Q808" s="429"/>
      <c r="R808" s="429"/>
      <c r="S808" s="429"/>
      <c r="T808" s="429"/>
      <c r="V808" s="129"/>
    </row>
    <row r="809" spans="1:22" s="128" customFormat="1" ht="21.75" customHeight="1">
      <c r="A809" s="885"/>
      <c r="B809" s="446"/>
      <c r="C809" s="433"/>
      <c r="D809" s="438"/>
      <c r="E809" s="439"/>
      <c r="F809" s="440"/>
      <c r="G809" s="462"/>
      <c r="H809" s="462"/>
      <c r="I809" s="462"/>
      <c r="J809" s="462"/>
      <c r="K809" s="267" t="s">
        <v>1303</v>
      </c>
      <c r="L809" s="222">
        <v>15</v>
      </c>
      <c r="M809" s="276">
        <v>0</v>
      </c>
      <c r="N809" s="222">
        <v>0</v>
      </c>
      <c r="O809" s="429"/>
      <c r="P809" s="429"/>
      <c r="Q809" s="429"/>
      <c r="R809" s="429"/>
      <c r="S809" s="429"/>
      <c r="T809" s="429"/>
      <c r="V809" s="129"/>
    </row>
    <row r="810" spans="1:22" s="128" customFormat="1" ht="21.75" customHeight="1">
      <c r="A810" s="885"/>
      <c r="B810" s="446"/>
      <c r="C810" s="433"/>
      <c r="D810" s="438"/>
      <c r="E810" s="439"/>
      <c r="F810" s="440"/>
      <c r="G810" s="462"/>
      <c r="H810" s="462"/>
      <c r="I810" s="462"/>
      <c r="J810" s="462"/>
      <c r="K810" s="267">
        <v>84.822199999999995</v>
      </c>
      <c r="L810" s="222">
        <v>1</v>
      </c>
      <c r="M810" s="276">
        <v>0</v>
      </c>
      <c r="N810" s="222">
        <v>0</v>
      </c>
      <c r="O810" s="429"/>
      <c r="P810" s="429"/>
      <c r="Q810" s="429"/>
      <c r="R810" s="429"/>
      <c r="S810" s="429"/>
      <c r="T810" s="429"/>
      <c r="V810" s="129"/>
    </row>
    <row r="811" spans="1:22" s="128" customFormat="1" ht="21.75" customHeight="1">
      <c r="A811" s="885"/>
      <c r="B811" s="446"/>
      <c r="C811" s="433"/>
      <c r="D811" s="438"/>
      <c r="E811" s="439"/>
      <c r="F811" s="440"/>
      <c r="G811" s="462"/>
      <c r="H811" s="462"/>
      <c r="I811" s="462"/>
      <c r="J811" s="462"/>
      <c r="K811" s="267">
        <v>120.98099999999999</v>
      </c>
      <c r="L811" s="222">
        <v>1</v>
      </c>
      <c r="M811" s="276">
        <v>0</v>
      </c>
      <c r="N811" s="222">
        <v>0</v>
      </c>
      <c r="O811" s="429"/>
      <c r="P811" s="429"/>
      <c r="Q811" s="429"/>
      <c r="R811" s="429"/>
      <c r="S811" s="429"/>
      <c r="T811" s="429"/>
      <c r="V811" s="129"/>
    </row>
    <row r="812" spans="1:22" s="128" customFormat="1" ht="21.75" customHeight="1">
      <c r="A812" s="885"/>
      <c r="B812" s="446"/>
      <c r="C812" s="433"/>
      <c r="D812" s="438"/>
      <c r="E812" s="439"/>
      <c r="F812" s="440"/>
      <c r="G812" s="619"/>
      <c r="H812" s="619"/>
      <c r="I812" s="619"/>
      <c r="J812" s="619"/>
      <c r="K812" s="267">
        <v>129.2611</v>
      </c>
      <c r="L812" s="222">
        <v>1</v>
      </c>
      <c r="M812" s="276">
        <v>1</v>
      </c>
      <c r="N812" s="222">
        <v>1</v>
      </c>
      <c r="O812" s="430"/>
      <c r="P812" s="430"/>
      <c r="Q812" s="430"/>
      <c r="R812" s="430"/>
      <c r="S812" s="430"/>
      <c r="T812" s="430"/>
      <c r="V812" s="129"/>
    </row>
    <row r="813" spans="1:22" s="128" customFormat="1" ht="21.75" customHeight="1">
      <c r="A813" s="885"/>
      <c r="B813" s="446"/>
      <c r="C813" s="434"/>
      <c r="D813" s="441"/>
      <c r="E813" s="442"/>
      <c r="F813" s="443"/>
      <c r="G813" s="427" t="s">
        <v>1304</v>
      </c>
      <c r="H813" s="427"/>
      <c r="I813" s="427"/>
      <c r="J813" s="427"/>
      <c r="K813" s="427"/>
      <c r="L813" s="5">
        <v>99</v>
      </c>
      <c r="M813" s="5">
        <f>SUM(M800:M812)</f>
        <v>2</v>
      </c>
      <c r="N813" s="5">
        <v>2</v>
      </c>
      <c r="O813" s="266"/>
      <c r="P813" s="266"/>
      <c r="Q813" s="266"/>
      <c r="R813" s="266"/>
      <c r="S813" s="266"/>
      <c r="T813" s="266"/>
      <c r="V813" s="129"/>
    </row>
    <row r="814" spans="1:22" s="128" customFormat="1" ht="21.75" customHeight="1">
      <c r="A814" s="885"/>
      <c r="B814" s="446"/>
      <c r="C814" s="432" t="s">
        <v>1055</v>
      </c>
      <c r="D814" s="435" t="s">
        <v>1056</v>
      </c>
      <c r="E814" s="436"/>
      <c r="F814" s="437"/>
      <c r="G814" s="432" t="s">
        <v>1057</v>
      </c>
      <c r="H814" s="432" t="s">
        <v>1058</v>
      </c>
      <c r="I814" s="432" t="s">
        <v>1059</v>
      </c>
      <c r="J814" s="432" t="s">
        <v>1060</v>
      </c>
      <c r="K814" s="149" t="s">
        <v>1061</v>
      </c>
      <c r="L814" s="149">
        <v>160</v>
      </c>
      <c r="M814" s="131">
        <v>0</v>
      </c>
      <c r="N814" s="131">
        <v>0</v>
      </c>
      <c r="O814" s="428" t="s">
        <v>1062</v>
      </c>
      <c r="P814" s="428" t="s">
        <v>1063</v>
      </c>
      <c r="Q814" s="428" t="s">
        <v>1064</v>
      </c>
      <c r="R814" s="428" t="s">
        <v>1065</v>
      </c>
      <c r="S814" s="428"/>
      <c r="T814" s="428" t="s">
        <v>1059</v>
      </c>
      <c r="V814" s="205"/>
    </row>
    <row r="815" spans="1:22" s="128" customFormat="1" ht="21.75" customHeight="1">
      <c r="A815" s="885"/>
      <c r="B815" s="446"/>
      <c r="C815" s="433"/>
      <c r="D815" s="438"/>
      <c r="E815" s="439"/>
      <c r="F815" s="440"/>
      <c r="G815" s="433"/>
      <c r="H815" s="433"/>
      <c r="I815" s="433"/>
      <c r="J815" s="433"/>
      <c r="K815" s="149" t="s">
        <v>1066</v>
      </c>
      <c r="L815" s="149">
        <v>18</v>
      </c>
      <c r="M815" s="131">
        <v>0</v>
      </c>
      <c r="N815" s="131">
        <v>0</v>
      </c>
      <c r="O815" s="429"/>
      <c r="P815" s="429"/>
      <c r="Q815" s="429"/>
      <c r="R815" s="429"/>
      <c r="S815" s="429"/>
      <c r="T815" s="429"/>
      <c r="V815" s="205"/>
    </row>
    <row r="816" spans="1:22" s="128" customFormat="1" ht="21.75" customHeight="1">
      <c r="A816" s="885"/>
      <c r="B816" s="446"/>
      <c r="C816" s="433"/>
      <c r="D816" s="438"/>
      <c r="E816" s="439"/>
      <c r="F816" s="440"/>
      <c r="G816" s="433"/>
      <c r="H816" s="433"/>
      <c r="I816" s="433"/>
      <c r="J816" s="433"/>
      <c r="K816" s="149" t="s">
        <v>1067</v>
      </c>
      <c r="L816" s="149">
        <v>336</v>
      </c>
      <c r="M816" s="131">
        <v>0</v>
      </c>
      <c r="N816" s="131">
        <v>0</v>
      </c>
      <c r="O816" s="429"/>
      <c r="P816" s="429"/>
      <c r="Q816" s="429"/>
      <c r="R816" s="429"/>
      <c r="S816" s="429"/>
      <c r="T816" s="429"/>
      <c r="V816" s="129"/>
    </row>
    <row r="817" spans="1:22" s="128" customFormat="1" ht="21.75" customHeight="1">
      <c r="A817" s="885"/>
      <c r="B817" s="446"/>
      <c r="C817" s="433"/>
      <c r="D817" s="438"/>
      <c r="E817" s="439"/>
      <c r="F817" s="440"/>
      <c r="G817" s="433"/>
      <c r="H817" s="433"/>
      <c r="I817" s="433"/>
      <c r="J817" s="433"/>
      <c r="K817" s="149" t="s">
        <v>1068</v>
      </c>
      <c r="L817" s="149">
        <v>140</v>
      </c>
      <c r="M817" s="131">
        <v>0</v>
      </c>
      <c r="N817" s="131">
        <v>0</v>
      </c>
      <c r="O817" s="429"/>
      <c r="P817" s="429"/>
      <c r="Q817" s="429"/>
      <c r="R817" s="429"/>
      <c r="S817" s="429"/>
      <c r="T817" s="429"/>
      <c r="V817" s="129"/>
    </row>
    <row r="818" spans="1:22" s="128" customFormat="1" ht="21.75" customHeight="1">
      <c r="A818" s="885"/>
      <c r="B818" s="446"/>
      <c r="C818" s="433"/>
      <c r="D818" s="438"/>
      <c r="E818" s="439"/>
      <c r="F818" s="440"/>
      <c r="G818" s="433"/>
      <c r="H818" s="433"/>
      <c r="I818" s="433"/>
      <c r="J818" s="433"/>
      <c r="K818" s="149" t="s">
        <v>1069</v>
      </c>
      <c r="L818" s="149">
        <v>28</v>
      </c>
      <c r="M818" s="131">
        <v>0</v>
      </c>
      <c r="N818" s="131">
        <v>0</v>
      </c>
      <c r="O818" s="429"/>
      <c r="P818" s="429"/>
      <c r="Q818" s="429"/>
      <c r="R818" s="429"/>
      <c r="S818" s="429"/>
      <c r="T818" s="429"/>
      <c r="V818" s="129"/>
    </row>
    <row r="819" spans="1:22" s="128" customFormat="1" ht="21.75" customHeight="1">
      <c r="A819" s="885"/>
      <c r="B819" s="446"/>
      <c r="C819" s="433"/>
      <c r="D819" s="438"/>
      <c r="E819" s="439"/>
      <c r="F819" s="440"/>
      <c r="G819" s="433"/>
      <c r="H819" s="433"/>
      <c r="I819" s="433"/>
      <c r="J819" s="433"/>
      <c r="K819" s="149">
        <v>92</v>
      </c>
      <c r="L819" s="149">
        <v>84</v>
      </c>
      <c r="M819" s="131">
        <v>0</v>
      </c>
      <c r="N819" s="131">
        <v>0</v>
      </c>
      <c r="O819" s="429"/>
      <c r="P819" s="429"/>
      <c r="Q819" s="429"/>
      <c r="R819" s="429"/>
      <c r="S819" s="429"/>
      <c r="T819" s="429"/>
      <c r="V819" s="129"/>
    </row>
    <row r="820" spans="1:22" s="128" customFormat="1" ht="21.75" customHeight="1">
      <c r="A820" s="885"/>
      <c r="B820" s="446"/>
      <c r="C820" s="433"/>
      <c r="D820" s="438"/>
      <c r="E820" s="439"/>
      <c r="F820" s="440"/>
      <c r="G820" s="433"/>
      <c r="H820" s="433"/>
      <c r="I820" s="433"/>
      <c r="J820" s="433"/>
      <c r="K820" s="149">
        <v>93</v>
      </c>
      <c r="L820" s="149">
        <v>56</v>
      </c>
      <c r="M820" s="131">
        <v>0</v>
      </c>
      <c r="N820" s="131">
        <v>0</v>
      </c>
      <c r="O820" s="429"/>
      <c r="P820" s="429"/>
      <c r="Q820" s="429"/>
      <c r="R820" s="429"/>
      <c r="S820" s="429"/>
      <c r="T820" s="429"/>
      <c r="V820" s="129"/>
    </row>
    <row r="821" spans="1:22" s="128" customFormat="1" ht="21.75" customHeight="1">
      <c r="A821" s="885"/>
      <c r="B821" s="446"/>
      <c r="C821" s="433"/>
      <c r="D821" s="438"/>
      <c r="E821" s="439"/>
      <c r="F821" s="440"/>
      <c r="G821" s="433"/>
      <c r="H821" s="433"/>
      <c r="I821" s="433"/>
      <c r="J821" s="433"/>
      <c r="K821" s="149" t="s">
        <v>1070</v>
      </c>
      <c r="L821" s="149">
        <v>68</v>
      </c>
      <c r="M821" s="131">
        <v>0</v>
      </c>
      <c r="N821" s="131">
        <v>0</v>
      </c>
      <c r="O821" s="429"/>
      <c r="P821" s="429"/>
      <c r="Q821" s="429"/>
      <c r="R821" s="429"/>
      <c r="S821" s="429"/>
      <c r="T821" s="429"/>
      <c r="V821" s="129"/>
    </row>
    <row r="822" spans="1:22" s="128" customFormat="1" ht="21.75" customHeight="1">
      <c r="A822" s="885"/>
      <c r="B822" s="446"/>
      <c r="C822" s="433"/>
      <c r="D822" s="438"/>
      <c r="E822" s="439"/>
      <c r="F822" s="440"/>
      <c r="G822" s="434"/>
      <c r="H822" s="434"/>
      <c r="I822" s="434"/>
      <c r="J822" s="434"/>
      <c r="K822" s="149" t="s">
        <v>1071</v>
      </c>
      <c r="L822" s="149">
        <v>34</v>
      </c>
      <c r="M822" s="131">
        <v>0</v>
      </c>
      <c r="N822" s="131">
        <v>0</v>
      </c>
      <c r="O822" s="429"/>
      <c r="P822" s="429"/>
      <c r="Q822" s="429"/>
      <c r="R822" s="429"/>
      <c r="S822" s="429"/>
      <c r="T822" s="429"/>
      <c r="V822" s="129"/>
    </row>
    <row r="823" spans="1:22" s="128" customFormat="1" ht="21.75" customHeight="1">
      <c r="A823" s="885"/>
      <c r="B823" s="446"/>
      <c r="C823" s="434"/>
      <c r="D823" s="441"/>
      <c r="E823" s="442"/>
      <c r="F823" s="443"/>
      <c r="G823" s="431" t="s">
        <v>1072</v>
      </c>
      <c r="H823" s="431"/>
      <c r="I823" s="431"/>
      <c r="J823" s="431"/>
      <c r="K823" s="431"/>
      <c r="L823" s="130">
        <f>SUM(L814:L822)</f>
        <v>924</v>
      </c>
      <c r="M823" s="130">
        <f>SUM(M814:M822)</f>
        <v>0</v>
      </c>
      <c r="N823" s="130">
        <f>SUM(N814:N822)</f>
        <v>0</v>
      </c>
      <c r="O823" s="430"/>
      <c r="P823" s="430"/>
      <c r="Q823" s="430"/>
      <c r="R823" s="430"/>
      <c r="S823" s="430"/>
      <c r="T823" s="430"/>
      <c r="V823" s="129"/>
    </row>
    <row r="824" spans="1:22" s="128" customFormat="1" ht="21.75" customHeight="1">
      <c r="A824" s="885"/>
      <c r="B824" s="446"/>
      <c r="C824" s="432" t="s">
        <v>1306</v>
      </c>
      <c r="D824" s="435" t="s">
        <v>1307</v>
      </c>
      <c r="E824" s="436"/>
      <c r="F824" s="437"/>
      <c r="G824" s="444" t="s">
        <v>1305</v>
      </c>
      <c r="H824" s="444" t="s">
        <v>1305</v>
      </c>
      <c r="I824" s="432" t="s">
        <v>1290</v>
      </c>
      <c r="J824" s="432" t="s">
        <v>1291</v>
      </c>
      <c r="K824" s="265">
        <v>84.953599999999994</v>
      </c>
      <c r="L824" s="268">
        <v>21</v>
      </c>
      <c r="M824" s="268">
        <v>0</v>
      </c>
      <c r="N824" s="268">
        <v>0</v>
      </c>
      <c r="O824" s="428" t="s">
        <v>1308</v>
      </c>
      <c r="P824" s="428" t="s">
        <v>1309</v>
      </c>
      <c r="Q824" s="428" t="s">
        <v>1310</v>
      </c>
      <c r="R824" s="428" t="s">
        <v>1311</v>
      </c>
      <c r="S824" s="428"/>
      <c r="T824" s="428" t="s">
        <v>67</v>
      </c>
      <c r="V824" s="129"/>
    </row>
    <row r="825" spans="1:22" s="128" customFormat="1" ht="21.75" customHeight="1">
      <c r="A825" s="885"/>
      <c r="B825" s="446"/>
      <c r="C825" s="433"/>
      <c r="D825" s="438"/>
      <c r="E825" s="439"/>
      <c r="F825" s="440"/>
      <c r="G825" s="433"/>
      <c r="H825" s="433"/>
      <c r="I825" s="433"/>
      <c r="J825" s="433"/>
      <c r="K825" s="265">
        <v>84.674400000000006</v>
      </c>
      <c r="L825" s="268">
        <v>19</v>
      </c>
      <c r="M825" s="268">
        <v>0</v>
      </c>
      <c r="N825" s="268">
        <v>0</v>
      </c>
      <c r="O825" s="429"/>
      <c r="P825" s="429"/>
      <c r="Q825" s="429"/>
      <c r="R825" s="429"/>
      <c r="S825" s="429"/>
      <c r="T825" s="429"/>
      <c r="V825" s="129"/>
    </row>
    <row r="826" spans="1:22" s="128" customFormat="1" ht="21.75" customHeight="1">
      <c r="A826" s="885"/>
      <c r="B826" s="446"/>
      <c r="C826" s="433"/>
      <c r="D826" s="438"/>
      <c r="E826" s="439"/>
      <c r="F826" s="440"/>
      <c r="G826" s="433"/>
      <c r="H826" s="433"/>
      <c r="I826" s="433"/>
      <c r="J826" s="433"/>
      <c r="K826" s="265">
        <v>84.488500000000002</v>
      </c>
      <c r="L826" s="268">
        <v>19</v>
      </c>
      <c r="M826" s="268">
        <v>0</v>
      </c>
      <c r="N826" s="268">
        <v>0</v>
      </c>
      <c r="O826" s="429"/>
      <c r="P826" s="429"/>
      <c r="Q826" s="429"/>
      <c r="R826" s="429"/>
      <c r="S826" s="429"/>
      <c r="T826" s="429"/>
      <c r="V826" s="129"/>
    </row>
    <row r="827" spans="1:22" s="128" customFormat="1" ht="21.75" customHeight="1">
      <c r="A827" s="885"/>
      <c r="B827" s="446"/>
      <c r="C827" s="433"/>
      <c r="D827" s="438"/>
      <c r="E827" s="439"/>
      <c r="F827" s="440"/>
      <c r="G827" s="434"/>
      <c r="H827" s="434"/>
      <c r="I827" s="434"/>
      <c r="J827" s="434"/>
      <c r="K827" s="265">
        <v>84.980999999999995</v>
      </c>
      <c r="L827" s="268">
        <v>38</v>
      </c>
      <c r="M827" s="268">
        <v>0</v>
      </c>
      <c r="N827" s="268">
        <v>0</v>
      </c>
      <c r="O827" s="429"/>
      <c r="P827" s="429"/>
      <c r="Q827" s="429"/>
      <c r="R827" s="429"/>
      <c r="S827" s="429"/>
      <c r="T827" s="429"/>
      <c r="V827" s="129"/>
    </row>
    <row r="828" spans="1:22" s="128" customFormat="1" ht="21.75" customHeight="1">
      <c r="A828" s="885"/>
      <c r="B828" s="447"/>
      <c r="C828" s="434"/>
      <c r="D828" s="441"/>
      <c r="E828" s="442"/>
      <c r="F828" s="443"/>
      <c r="G828" s="431" t="s">
        <v>1304</v>
      </c>
      <c r="H828" s="431"/>
      <c r="I828" s="431"/>
      <c r="J828" s="431"/>
      <c r="K828" s="431"/>
      <c r="L828" s="130">
        <v>97</v>
      </c>
      <c r="M828" s="130">
        <f>SUM(M824:M827)</f>
        <v>0</v>
      </c>
      <c r="N828" s="130">
        <f>SUM(N824:N827)</f>
        <v>0</v>
      </c>
      <c r="O828" s="430"/>
      <c r="P828" s="430"/>
      <c r="Q828" s="430"/>
      <c r="R828" s="430"/>
      <c r="S828" s="430"/>
      <c r="T828" s="430"/>
      <c r="V828" s="129"/>
    </row>
    <row r="829" spans="1:22" s="4" customFormat="1" ht="21.75" customHeight="1">
      <c r="A829" s="885"/>
      <c r="B829" s="784" t="s">
        <v>124</v>
      </c>
      <c r="C829" s="784"/>
      <c r="D829" s="784"/>
      <c r="E829" s="784"/>
      <c r="F829" s="784"/>
      <c r="G829" s="784"/>
      <c r="H829" s="784"/>
      <c r="I829" s="784"/>
      <c r="J829" s="784"/>
      <c r="K829" s="784"/>
      <c r="L829" s="16">
        <f>L744+L755+L759+L765+L772+L778+L786+L793+L799+L813+L823+L828</f>
        <v>4928</v>
      </c>
      <c r="M829" s="16">
        <f t="shared" ref="M829:N829" si="4">M744+M755+M759+M765+M772+M778+M786+M793+M799+M813+M823+M828</f>
        <v>7</v>
      </c>
      <c r="N829" s="16">
        <f t="shared" si="4"/>
        <v>7</v>
      </c>
      <c r="O829" s="1"/>
      <c r="P829" s="1"/>
      <c r="Q829" s="25"/>
      <c r="R829" s="25"/>
      <c r="S829" s="25"/>
      <c r="T829" s="25"/>
      <c r="U829" s="21"/>
      <c r="V829" s="21"/>
    </row>
    <row r="830" spans="1:22" s="261" customFormat="1" ht="26.25" customHeight="1">
      <c r="A830" s="885"/>
      <c r="B830" s="382" t="s">
        <v>1355</v>
      </c>
      <c r="C830" s="368" t="s">
        <v>92</v>
      </c>
      <c r="D830" s="335" t="s">
        <v>1424</v>
      </c>
      <c r="E830" s="828"/>
      <c r="F830" s="829"/>
      <c r="G830" s="373" t="s">
        <v>93</v>
      </c>
      <c r="H830" s="373" t="s">
        <v>94</v>
      </c>
      <c r="I830" s="374" t="s">
        <v>67</v>
      </c>
      <c r="J830" s="374" t="s">
        <v>68</v>
      </c>
      <c r="K830" s="286" t="s">
        <v>384</v>
      </c>
      <c r="L830" s="287">
        <v>31</v>
      </c>
      <c r="M830" s="227">
        <v>0</v>
      </c>
      <c r="N830" s="227">
        <v>0</v>
      </c>
      <c r="O830" s="847" t="s">
        <v>1356</v>
      </c>
      <c r="P830" s="377" t="s">
        <v>1357</v>
      </c>
      <c r="Q830" s="377" t="s">
        <v>1358</v>
      </c>
      <c r="R830" s="385" t="s">
        <v>49</v>
      </c>
      <c r="S830" s="363" t="s">
        <v>1359</v>
      </c>
      <c r="T830" s="364" t="s">
        <v>67</v>
      </c>
    </row>
    <row r="831" spans="1:22" s="261" customFormat="1" ht="26.25" customHeight="1">
      <c r="A831" s="885"/>
      <c r="B831" s="383"/>
      <c r="C831" s="369"/>
      <c r="D831" s="830"/>
      <c r="E831" s="831"/>
      <c r="F831" s="832"/>
      <c r="G831" s="372"/>
      <c r="H831" s="372"/>
      <c r="I831" s="375"/>
      <c r="J831" s="375"/>
      <c r="K831" s="286" t="s">
        <v>385</v>
      </c>
      <c r="L831" s="287">
        <v>76</v>
      </c>
      <c r="M831" s="288">
        <v>1</v>
      </c>
      <c r="N831" s="288">
        <v>1</v>
      </c>
      <c r="O831" s="848"/>
      <c r="P831" s="378"/>
      <c r="Q831" s="378"/>
      <c r="R831" s="386"/>
      <c r="S831" s="363"/>
      <c r="T831" s="364"/>
    </row>
    <row r="832" spans="1:22" s="261" customFormat="1" ht="26.25" customHeight="1">
      <c r="A832" s="885"/>
      <c r="B832" s="383"/>
      <c r="C832" s="369"/>
      <c r="D832" s="830"/>
      <c r="E832" s="831"/>
      <c r="F832" s="832"/>
      <c r="G832" s="372"/>
      <c r="H832" s="372"/>
      <c r="I832" s="375"/>
      <c r="J832" s="375"/>
      <c r="K832" s="289" t="s">
        <v>95</v>
      </c>
      <c r="L832" s="287">
        <v>1</v>
      </c>
      <c r="M832" s="288">
        <v>0</v>
      </c>
      <c r="N832" s="288">
        <v>0</v>
      </c>
      <c r="O832" s="848"/>
      <c r="P832" s="378"/>
      <c r="Q832" s="378"/>
      <c r="R832" s="386"/>
      <c r="S832" s="363"/>
      <c r="T832" s="364"/>
    </row>
    <row r="833" spans="1:24" s="261" customFormat="1" ht="26.25" customHeight="1">
      <c r="A833" s="885"/>
      <c r="B833" s="383"/>
      <c r="C833" s="400"/>
      <c r="D833" s="833"/>
      <c r="E833" s="834"/>
      <c r="F833" s="835"/>
      <c r="G833" s="365" t="s">
        <v>1360</v>
      </c>
      <c r="H833" s="366"/>
      <c r="I833" s="366"/>
      <c r="J833" s="366"/>
      <c r="K833" s="367"/>
      <c r="L833" s="290">
        <f>SUM(L830:L832)</f>
        <v>108</v>
      </c>
      <c r="M833" s="290">
        <v>1</v>
      </c>
      <c r="N833" s="263">
        <f>SUM(N830:N832)</f>
        <v>1</v>
      </c>
      <c r="O833" s="849"/>
      <c r="P833" s="379"/>
      <c r="Q833" s="379"/>
      <c r="R833" s="387"/>
      <c r="S833" s="363"/>
      <c r="T833" s="364"/>
      <c r="W833" s="300"/>
      <c r="X833" s="300"/>
    </row>
    <row r="834" spans="1:24" s="261" customFormat="1" ht="26.25" customHeight="1">
      <c r="A834" s="885"/>
      <c r="B834" s="383"/>
      <c r="C834" s="368" t="s">
        <v>92</v>
      </c>
      <c r="D834" s="335" t="s">
        <v>1425</v>
      </c>
      <c r="E834" s="336"/>
      <c r="F834" s="337"/>
      <c r="G834" s="373" t="s">
        <v>1361</v>
      </c>
      <c r="H834" s="373" t="s">
        <v>1361</v>
      </c>
      <c r="I834" s="374" t="s">
        <v>67</v>
      </c>
      <c r="J834" s="374" t="s">
        <v>68</v>
      </c>
      <c r="K834" s="286" t="s">
        <v>624</v>
      </c>
      <c r="L834" s="287">
        <v>28</v>
      </c>
      <c r="M834" s="227">
        <v>0</v>
      </c>
      <c r="N834" s="227">
        <v>0</v>
      </c>
      <c r="O834" s="377" t="s">
        <v>1362</v>
      </c>
      <c r="P834" s="377" t="s">
        <v>1363</v>
      </c>
      <c r="Q834" s="377" t="s">
        <v>1364</v>
      </c>
      <c r="R834" s="385" t="s">
        <v>49</v>
      </c>
      <c r="S834" s="363" t="s">
        <v>1359</v>
      </c>
      <c r="T834" s="364" t="s">
        <v>67</v>
      </c>
    </row>
    <row r="835" spans="1:24" s="261" customFormat="1" ht="26.25" customHeight="1">
      <c r="A835" s="885"/>
      <c r="B835" s="383"/>
      <c r="C835" s="369"/>
      <c r="D835" s="338"/>
      <c r="E835" s="339"/>
      <c r="F835" s="340"/>
      <c r="G835" s="372"/>
      <c r="H835" s="372"/>
      <c r="I835" s="375"/>
      <c r="J835" s="375"/>
      <c r="K835" s="286" t="s">
        <v>625</v>
      </c>
      <c r="L835" s="287">
        <v>28</v>
      </c>
      <c r="M835" s="227">
        <v>0</v>
      </c>
      <c r="N835" s="227">
        <v>0</v>
      </c>
      <c r="O835" s="378"/>
      <c r="P835" s="378"/>
      <c r="Q835" s="378"/>
      <c r="R835" s="386"/>
      <c r="S835" s="363"/>
      <c r="T835" s="364"/>
    </row>
    <row r="836" spans="1:24" s="261" customFormat="1" ht="26.25" customHeight="1">
      <c r="A836" s="885"/>
      <c r="B836" s="383"/>
      <c r="C836" s="369"/>
      <c r="D836" s="338"/>
      <c r="E836" s="339"/>
      <c r="F836" s="340"/>
      <c r="G836" s="372"/>
      <c r="H836" s="372"/>
      <c r="I836" s="375"/>
      <c r="J836" s="375"/>
      <c r="K836" s="286" t="s">
        <v>626</v>
      </c>
      <c r="L836" s="287">
        <v>5</v>
      </c>
      <c r="M836" s="229">
        <v>0</v>
      </c>
      <c r="N836" s="227">
        <v>0</v>
      </c>
      <c r="O836" s="378"/>
      <c r="P836" s="378"/>
      <c r="Q836" s="378"/>
      <c r="R836" s="386"/>
      <c r="S836" s="363"/>
      <c r="T836" s="364"/>
    </row>
    <row r="837" spans="1:24" s="261" customFormat="1" ht="26.25" customHeight="1">
      <c r="A837" s="885"/>
      <c r="B837" s="383"/>
      <c r="C837" s="370"/>
      <c r="D837" s="341"/>
      <c r="E837" s="342"/>
      <c r="F837" s="343"/>
      <c r="G837" s="365" t="s">
        <v>1360</v>
      </c>
      <c r="H837" s="366"/>
      <c r="I837" s="366"/>
      <c r="J837" s="366"/>
      <c r="K837" s="367"/>
      <c r="L837" s="290">
        <f>SUM(L834:L836)</f>
        <v>61</v>
      </c>
      <c r="M837" s="290">
        <v>0</v>
      </c>
      <c r="N837" s="263">
        <f>SUM(N834:N836)</f>
        <v>0</v>
      </c>
      <c r="O837" s="379"/>
      <c r="P837" s="379"/>
      <c r="Q837" s="379"/>
      <c r="R837" s="387"/>
      <c r="S837" s="363"/>
      <c r="T837" s="364"/>
    </row>
    <row r="838" spans="1:24" s="261" customFormat="1" ht="26.25" customHeight="1">
      <c r="A838" s="885"/>
      <c r="B838" s="383"/>
      <c r="C838" s="398" t="s">
        <v>92</v>
      </c>
      <c r="D838" s="335" t="s">
        <v>1426</v>
      </c>
      <c r="E838" s="336"/>
      <c r="F838" s="337"/>
      <c r="G838" s="344" t="s">
        <v>1365</v>
      </c>
      <c r="H838" s="344" t="s">
        <v>1366</v>
      </c>
      <c r="I838" s="344" t="s">
        <v>67</v>
      </c>
      <c r="J838" s="344" t="s">
        <v>68</v>
      </c>
      <c r="K838" s="291" t="s">
        <v>1367</v>
      </c>
      <c r="L838" s="292">
        <v>50</v>
      </c>
      <c r="M838" s="227">
        <v>18</v>
      </c>
      <c r="N838" s="227">
        <v>18</v>
      </c>
      <c r="O838" s="404" t="s">
        <v>1368</v>
      </c>
      <c r="P838" s="407" t="s">
        <v>1369</v>
      </c>
      <c r="Q838" s="377" t="s">
        <v>1370</v>
      </c>
      <c r="R838" s="410" t="s">
        <v>49</v>
      </c>
      <c r="S838" s="363" t="s">
        <v>1359</v>
      </c>
      <c r="T838" s="364" t="s">
        <v>67</v>
      </c>
    </row>
    <row r="839" spans="1:24" s="261" customFormat="1" ht="26.25" customHeight="1">
      <c r="A839" s="885"/>
      <c r="B839" s="383"/>
      <c r="C839" s="399"/>
      <c r="D839" s="338"/>
      <c r="E839" s="339"/>
      <c r="F839" s="340"/>
      <c r="G839" s="345"/>
      <c r="H839" s="345"/>
      <c r="I839" s="345"/>
      <c r="J839" s="345"/>
      <c r="K839" s="291" t="s">
        <v>1371</v>
      </c>
      <c r="L839" s="292">
        <v>25</v>
      </c>
      <c r="M839" s="227">
        <v>12</v>
      </c>
      <c r="N839" s="227">
        <v>12</v>
      </c>
      <c r="O839" s="405"/>
      <c r="P839" s="408"/>
      <c r="Q839" s="378"/>
      <c r="R839" s="411"/>
      <c r="S839" s="363"/>
      <c r="T839" s="364"/>
    </row>
    <row r="840" spans="1:24" s="261" customFormat="1" ht="26.25" customHeight="1">
      <c r="A840" s="885"/>
      <c r="B840" s="383"/>
      <c r="C840" s="399"/>
      <c r="D840" s="338"/>
      <c r="E840" s="339"/>
      <c r="F840" s="340"/>
      <c r="G840" s="345"/>
      <c r="H840" s="345"/>
      <c r="I840" s="345"/>
      <c r="J840" s="345"/>
      <c r="K840" s="291" t="s">
        <v>1372</v>
      </c>
      <c r="L840" s="292">
        <v>25</v>
      </c>
      <c r="M840" s="227">
        <v>11</v>
      </c>
      <c r="N840" s="228">
        <v>10</v>
      </c>
      <c r="O840" s="405"/>
      <c r="P840" s="408"/>
      <c r="Q840" s="378"/>
      <c r="R840" s="411"/>
      <c r="S840" s="363"/>
      <c r="T840" s="364"/>
    </row>
    <row r="841" spans="1:24" s="261" customFormat="1" ht="26.25" customHeight="1">
      <c r="A841" s="885"/>
      <c r="B841" s="383"/>
      <c r="C841" s="399"/>
      <c r="D841" s="338"/>
      <c r="E841" s="339"/>
      <c r="F841" s="340"/>
      <c r="G841" s="345"/>
      <c r="H841" s="345"/>
      <c r="I841" s="345"/>
      <c r="J841" s="345"/>
      <c r="K841" s="291" t="s">
        <v>1373</v>
      </c>
      <c r="L841" s="292">
        <v>24</v>
      </c>
      <c r="M841" s="227">
        <v>0</v>
      </c>
      <c r="N841" s="227">
        <v>0</v>
      </c>
      <c r="O841" s="405"/>
      <c r="P841" s="408"/>
      <c r="Q841" s="378"/>
      <c r="R841" s="411"/>
      <c r="S841" s="363"/>
      <c r="T841" s="364"/>
    </row>
    <row r="842" spans="1:24" s="261" customFormat="1" ht="26.25" customHeight="1">
      <c r="A842" s="885"/>
      <c r="B842" s="383"/>
      <c r="C842" s="399"/>
      <c r="D842" s="338"/>
      <c r="E842" s="339"/>
      <c r="F842" s="340"/>
      <c r="G842" s="346"/>
      <c r="H842" s="346"/>
      <c r="I842" s="346"/>
      <c r="J842" s="346"/>
      <c r="K842" s="291" t="s">
        <v>1374</v>
      </c>
      <c r="L842" s="292">
        <v>1</v>
      </c>
      <c r="M842" s="227">
        <v>0</v>
      </c>
      <c r="N842" s="227">
        <v>0</v>
      </c>
      <c r="O842" s="405"/>
      <c r="P842" s="408"/>
      <c r="Q842" s="378"/>
      <c r="R842" s="411"/>
      <c r="S842" s="363"/>
      <c r="T842" s="364"/>
    </row>
    <row r="843" spans="1:24" s="261" customFormat="1" ht="26.25" customHeight="1">
      <c r="A843" s="885"/>
      <c r="B843" s="383"/>
      <c r="C843" s="400"/>
      <c r="D843" s="341"/>
      <c r="E843" s="342"/>
      <c r="F843" s="343"/>
      <c r="G843" s="365" t="s">
        <v>1360</v>
      </c>
      <c r="H843" s="366"/>
      <c r="I843" s="366"/>
      <c r="J843" s="366"/>
      <c r="K843" s="367"/>
      <c r="L843" s="290">
        <f>SUM(L838:L842)</f>
        <v>125</v>
      </c>
      <c r="M843" s="290">
        <v>41</v>
      </c>
      <c r="N843" s="263">
        <f>SUM(N838:N842)</f>
        <v>40</v>
      </c>
      <c r="O843" s="406"/>
      <c r="P843" s="409"/>
      <c r="Q843" s="379"/>
      <c r="R843" s="412"/>
      <c r="S843" s="363"/>
      <c r="T843" s="364"/>
    </row>
    <row r="844" spans="1:24" s="261" customFormat="1" ht="26.25" customHeight="1">
      <c r="A844" s="885"/>
      <c r="B844" s="383"/>
      <c r="C844" s="368" t="s">
        <v>92</v>
      </c>
      <c r="D844" s="335" t="s">
        <v>1427</v>
      </c>
      <c r="E844" s="336"/>
      <c r="F844" s="337"/>
      <c r="G844" s="413" t="s">
        <v>1446</v>
      </c>
      <c r="H844" s="414" t="s">
        <v>627</v>
      </c>
      <c r="I844" s="534" t="s">
        <v>67</v>
      </c>
      <c r="J844" s="534" t="s">
        <v>68</v>
      </c>
      <c r="K844" s="286">
        <v>66.946899999999999</v>
      </c>
      <c r="L844" s="287">
        <v>19</v>
      </c>
      <c r="M844" s="229">
        <v>0</v>
      </c>
      <c r="N844" s="132">
        <v>0</v>
      </c>
      <c r="O844" s="377" t="s">
        <v>1375</v>
      </c>
      <c r="P844" s="377" t="s">
        <v>1376</v>
      </c>
      <c r="Q844" s="380" t="s">
        <v>1377</v>
      </c>
      <c r="R844" s="380" t="s">
        <v>1378</v>
      </c>
      <c r="S844" s="363" t="s">
        <v>1359</v>
      </c>
      <c r="T844" s="364" t="s">
        <v>67</v>
      </c>
    </row>
    <row r="845" spans="1:24" s="261" customFormat="1" ht="26.25" customHeight="1">
      <c r="A845" s="885"/>
      <c r="B845" s="383"/>
      <c r="C845" s="369"/>
      <c r="D845" s="338"/>
      <c r="E845" s="339"/>
      <c r="F845" s="340"/>
      <c r="G845" s="414"/>
      <c r="H845" s="414"/>
      <c r="I845" s="534"/>
      <c r="J845" s="534"/>
      <c r="K845" s="286">
        <v>64.591300000000004</v>
      </c>
      <c r="L845" s="287">
        <v>38</v>
      </c>
      <c r="M845" s="229">
        <v>0</v>
      </c>
      <c r="N845" s="132">
        <v>0</v>
      </c>
      <c r="O845" s="378"/>
      <c r="P845" s="378"/>
      <c r="Q845" s="381"/>
      <c r="R845" s="381"/>
      <c r="S845" s="363"/>
      <c r="T845" s="364"/>
    </row>
    <row r="846" spans="1:24" s="261" customFormat="1" ht="26.25" customHeight="1">
      <c r="A846" s="885"/>
      <c r="B846" s="383"/>
      <c r="C846" s="369"/>
      <c r="D846" s="338"/>
      <c r="E846" s="339"/>
      <c r="F846" s="340"/>
      <c r="G846" s="414"/>
      <c r="H846" s="414"/>
      <c r="I846" s="534"/>
      <c r="J846" s="534"/>
      <c r="K846" s="286">
        <v>63.515500000000003</v>
      </c>
      <c r="L846" s="287">
        <v>19</v>
      </c>
      <c r="M846" s="229">
        <v>1</v>
      </c>
      <c r="N846" s="132">
        <v>1</v>
      </c>
      <c r="O846" s="378"/>
      <c r="P846" s="378"/>
      <c r="Q846" s="381"/>
      <c r="R846" s="381"/>
      <c r="S846" s="363"/>
      <c r="T846" s="364"/>
    </row>
    <row r="847" spans="1:24" s="261" customFormat="1" ht="26.25" customHeight="1">
      <c r="A847" s="885"/>
      <c r="B847" s="383"/>
      <c r="C847" s="369"/>
      <c r="D847" s="338"/>
      <c r="E847" s="339"/>
      <c r="F847" s="340"/>
      <c r="G847" s="414"/>
      <c r="H847" s="414"/>
      <c r="I847" s="534"/>
      <c r="J847" s="534"/>
      <c r="K847" s="286">
        <v>46.170499999999997</v>
      </c>
      <c r="L847" s="287">
        <v>18</v>
      </c>
      <c r="M847" s="229">
        <v>0</v>
      </c>
      <c r="N847" s="132">
        <v>0</v>
      </c>
      <c r="O847" s="378"/>
      <c r="P847" s="378"/>
      <c r="Q847" s="381"/>
      <c r="R847" s="381"/>
      <c r="S847" s="363"/>
      <c r="T847" s="364"/>
    </row>
    <row r="848" spans="1:24" s="261" customFormat="1" ht="26.25" customHeight="1">
      <c r="A848" s="885"/>
      <c r="B848" s="383"/>
      <c r="C848" s="369"/>
      <c r="D848" s="338"/>
      <c r="E848" s="339"/>
      <c r="F848" s="340"/>
      <c r="G848" s="414"/>
      <c r="H848" s="414"/>
      <c r="I848" s="534"/>
      <c r="J848" s="534"/>
      <c r="K848" s="293" t="s">
        <v>628</v>
      </c>
      <c r="L848" s="287">
        <v>1</v>
      </c>
      <c r="M848" s="229">
        <v>0</v>
      </c>
      <c r="N848" s="132">
        <v>0</v>
      </c>
      <c r="O848" s="378"/>
      <c r="P848" s="378"/>
      <c r="Q848" s="381"/>
      <c r="R848" s="381"/>
      <c r="S848" s="363"/>
      <c r="T848" s="364"/>
    </row>
    <row r="849" spans="1:20" s="261" customFormat="1" ht="26.25" customHeight="1">
      <c r="A849" s="885"/>
      <c r="B849" s="383"/>
      <c r="C849" s="368"/>
      <c r="D849" s="335"/>
      <c r="E849" s="335"/>
      <c r="F849" s="335"/>
      <c r="G849" s="414"/>
      <c r="H849" s="414"/>
      <c r="I849" s="534"/>
      <c r="J849" s="534"/>
      <c r="K849" s="293">
        <v>47.9407</v>
      </c>
      <c r="L849" s="287">
        <v>24</v>
      </c>
      <c r="M849" s="229">
        <v>4</v>
      </c>
      <c r="N849" s="132">
        <v>4</v>
      </c>
      <c r="O849" s="377"/>
      <c r="P849" s="377"/>
      <c r="Q849" s="380"/>
      <c r="R849" s="380"/>
      <c r="S849" s="363"/>
      <c r="T849" s="364"/>
    </row>
    <row r="850" spans="1:20" s="261" customFormat="1" ht="26.25" customHeight="1">
      <c r="A850" s="885"/>
      <c r="B850" s="383"/>
      <c r="C850" s="370"/>
      <c r="D850" s="341"/>
      <c r="E850" s="342"/>
      <c r="F850" s="343"/>
      <c r="G850" s="376" t="s">
        <v>1360</v>
      </c>
      <c r="H850" s="376"/>
      <c r="I850" s="376"/>
      <c r="J850" s="376"/>
      <c r="K850" s="376"/>
      <c r="L850" s="290">
        <f>SUM(L844:L849)</f>
        <v>119</v>
      </c>
      <c r="M850" s="290">
        <f>SUM(M844:M849)</f>
        <v>5</v>
      </c>
      <c r="N850" s="134">
        <f>SUM(N844:N849)</f>
        <v>5</v>
      </c>
      <c r="O850" s="379"/>
      <c r="P850" s="379"/>
      <c r="Q850" s="356"/>
      <c r="R850" s="356"/>
      <c r="S850" s="363"/>
      <c r="T850" s="364"/>
    </row>
    <row r="851" spans="1:20" s="261" customFormat="1" ht="26.25" customHeight="1">
      <c r="A851" s="885"/>
      <c r="B851" s="383"/>
      <c r="C851" s="368" t="s">
        <v>92</v>
      </c>
      <c r="D851" s="335" t="s">
        <v>1428</v>
      </c>
      <c r="E851" s="336" t="s">
        <v>1379</v>
      </c>
      <c r="F851" s="337" t="s">
        <v>1379</v>
      </c>
      <c r="G851" s="414" t="s">
        <v>1380</v>
      </c>
      <c r="H851" s="414" t="s">
        <v>1381</v>
      </c>
      <c r="I851" s="534" t="s">
        <v>67</v>
      </c>
      <c r="J851" s="534" t="s">
        <v>68</v>
      </c>
      <c r="K851" s="286" t="s">
        <v>1382</v>
      </c>
      <c r="L851" s="287">
        <v>51</v>
      </c>
      <c r="M851" s="229">
        <v>1</v>
      </c>
      <c r="N851" s="229">
        <v>1</v>
      </c>
      <c r="O851" s="377" t="s">
        <v>1383</v>
      </c>
      <c r="P851" s="377" t="s">
        <v>1384</v>
      </c>
      <c r="Q851" s="377" t="s">
        <v>1385</v>
      </c>
      <c r="R851" s="377" t="s">
        <v>472</v>
      </c>
      <c r="S851" s="363" t="s">
        <v>1359</v>
      </c>
      <c r="T851" s="364" t="s">
        <v>67</v>
      </c>
    </row>
    <row r="852" spans="1:20" s="261" customFormat="1" ht="26.25" customHeight="1">
      <c r="A852" s="885"/>
      <c r="B852" s="383"/>
      <c r="C852" s="369"/>
      <c r="D852" s="338" t="s">
        <v>1379</v>
      </c>
      <c r="E852" s="339" t="s">
        <v>1379</v>
      </c>
      <c r="F852" s="340" t="s">
        <v>1379</v>
      </c>
      <c r="G852" s="414"/>
      <c r="H852" s="414"/>
      <c r="I852" s="534"/>
      <c r="J852" s="534"/>
      <c r="K852" s="286" t="s">
        <v>633</v>
      </c>
      <c r="L852" s="287">
        <v>17</v>
      </c>
      <c r="M852" s="229">
        <v>1</v>
      </c>
      <c r="N852" s="229">
        <v>1</v>
      </c>
      <c r="O852" s="378"/>
      <c r="P852" s="378"/>
      <c r="Q852" s="378"/>
      <c r="R852" s="378"/>
      <c r="S852" s="363"/>
      <c r="T852" s="364"/>
    </row>
    <row r="853" spans="1:20" s="261" customFormat="1" ht="26.25" customHeight="1">
      <c r="A853" s="885"/>
      <c r="B853" s="383"/>
      <c r="C853" s="369"/>
      <c r="D853" s="338" t="s">
        <v>1379</v>
      </c>
      <c r="E853" s="339" t="s">
        <v>1379</v>
      </c>
      <c r="F853" s="340" t="s">
        <v>1379</v>
      </c>
      <c r="G853" s="414"/>
      <c r="H853" s="414"/>
      <c r="I853" s="534"/>
      <c r="J853" s="534"/>
      <c r="K853" s="286" t="s">
        <v>634</v>
      </c>
      <c r="L853" s="287">
        <v>17</v>
      </c>
      <c r="M853" s="229">
        <v>1</v>
      </c>
      <c r="N853" s="229">
        <v>1</v>
      </c>
      <c r="O853" s="378"/>
      <c r="P853" s="378"/>
      <c r="Q853" s="378"/>
      <c r="R853" s="378"/>
      <c r="S853" s="363"/>
      <c r="T853" s="364"/>
    </row>
    <row r="854" spans="1:20" s="261" customFormat="1" ht="26.25" customHeight="1">
      <c r="A854" s="885"/>
      <c r="B854" s="383"/>
      <c r="C854" s="369"/>
      <c r="D854" s="338" t="s">
        <v>1379</v>
      </c>
      <c r="E854" s="339" t="s">
        <v>1379</v>
      </c>
      <c r="F854" s="340" t="s">
        <v>1379</v>
      </c>
      <c r="G854" s="414"/>
      <c r="H854" s="414"/>
      <c r="I854" s="534"/>
      <c r="J854" s="534"/>
      <c r="K854" s="286" t="s">
        <v>1386</v>
      </c>
      <c r="L854" s="287">
        <v>102</v>
      </c>
      <c r="M854" s="227">
        <v>11</v>
      </c>
      <c r="N854" s="227">
        <v>11</v>
      </c>
      <c r="O854" s="378"/>
      <c r="P854" s="378"/>
      <c r="Q854" s="378"/>
      <c r="R854" s="378"/>
      <c r="S854" s="363"/>
      <c r="T854" s="364"/>
    </row>
    <row r="855" spans="1:20" s="261" customFormat="1" ht="26.25" customHeight="1">
      <c r="A855" s="885"/>
      <c r="B855" s="383"/>
      <c r="C855" s="369"/>
      <c r="D855" s="338" t="s">
        <v>1379</v>
      </c>
      <c r="E855" s="339" t="s">
        <v>1379</v>
      </c>
      <c r="F855" s="340" t="s">
        <v>1379</v>
      </c>
      <c r="G855" s="414"/>
      <c r="H855" s="414"/>
      <c r="I855" s="534"/>
      <c r="J855" s="534"/>
      <c r="K855" s="294" t="s">
        <v>635</v>
      </c>
      <c r="L855" s="287">
        <v>34</v>
      </c>
      <c r="M855" s="229">
        <v>3</v>
      </c>
      <c r="N855" s="227">
        <v>3</v>
      </c>
      <c r="O855" s="378"/>
      <c r="P855" s="378"/>
      <c r="Q855" s="378"/>
      <c r="R855" s="378"/>
      <c r="S855" s="363"/>
      <c r="T855" s="364"/>
    </row>
    <row r="856" spans="1:20" s="261" customFormat="1" ht="26.25" customHeight="1">
      <c r="A856" s="885"/>
      <c r="B856" s="383"/>
      <c r="C856" s="368"/>
      <c r="D856" s="335" t="s">
        <v>1379</v>
      </c>
      <c r="E856" s="335" t="s">
        <v>1379</v>
      </c>
      <c r="F856" s="335" t="s">
        <v>1379</v>
      </c>
      <c r="G856" s="414"/>
      <c r="H856" s="414"/>
      <c r="I856" s="534"/>
      <c r="J856" s="534"/>
      <c r="K856" s="293" t="s">
        <v>1387</v>
      </c>
      <c r="L856" s="287">
        <v>3</v>
      </c>
      <c r="M856" s="229">
        <v>0</v>
      </c>
      <c r="N856" s="227">
        <v>0</v>
      </c>
      <c r="O856" s="377"/>
      <c r="P856" s="377"/>
      <c r="Q856" s="377"/>
      <c r="R856" s="377"/>
      <c r="S856" s="363"/>
      <c r="T856" s="364"/>
    </row>
    <row r="857" spans="1:20" s="261" customFormat="1" ht="26.25" customHeight="1">
      <c r="A857" s="885"/>
      <c r="B857" s="383"/>
      <c r="C857" s="368"/>
      <c r="D857" s="335" t="s">
        <v>1379</v>
      </c>
      <c r="E857" s="335" t="s">
        <v>1379</v>
      </c>
      <c r="F857" s="335" t="s">
        <v>1379</v>
      </c>
      <c r="G857" s="414"/>
      <c r="H857" s="414"/>
      <c r="I857" s="534"/>
      <c r="J857" s="534"/>
      <c r="K857" s="293" t="s">
        <v>636</v>
      </c>
      <c r="L857" s="287">
        <v>1</v>
      </c>
      <c r="M857" s="229">
        <v>0</v>
      </c>
      <c r="N857" s="227">
        <v>0</v>
      </c>
      <c r="O857" s="377"/>
      <c r="P857" s="377"/>
      <c r="Q857" s="377"/>
      <c r="R857" s="377"/>
      <c r="S857" s="363"/>
      <c r="T857" s="364"/>
    </row>
    <row r="858" spans="1:20" s="261" customFormat="1" ht="26.25" customHeight="1">
      <c r="A858" s="885"/>
      <c r="B858" s="383"/>
      <c r="C858" s="369"/>
      <c r="D858" s="338" t="s">
        <v>1379</v>
      </c>
      <c r="E858" s="339" t="s">
        <v>1379</v>
      </c>
      <c r="F858" s="339" t="s">
        <v>1379</v>
      </c>
      <c r="G858" s="414"/>
      <c r="H858" s="414"/>
      <c r="I858" s="534"/>
      <c r="J858" s="534"/>
      <c r="K858" s="293" t="s">
        <v>637</v>
      </c>
      <c r="L858" s="287">
        <v>1</v>
      </c>
      <c r="M858" s="229">
        <v>0</v>
      </c>
      <c r="N858" s="227">
        <v>0</v>
      </c>
      <c r="O858" s="378"/>
      <c r="P858" s="378"/>
      <c r="Q858" s="378"/>
      <c r="R858" s="378"/>
      <c r="S858" s="363"/>
      <c r="T858" s="364"/>
    </row>
    <row r="859" spans="1:20" s="261" customFormat="1" ht="26.25" customHeight="1">
      <c r="A859" s="885"/>
      <c r="B859" s="383"/>
      <c r="C859" s="369"/>
      <c r="D859" s="338" t="s">
        <v>1379</v>
      </c>
      <c r="E859" s="339" t="s">
        <v>1379</v>
      </c>
      <c r="F859" s="339" t="s">
        <v>1379</v>
      </c>
      <c r="G859" s="414"/>
      <c r="H859" s="414"/>
      <c r="I859" s="534"/>
      <c r="J859" s="534"/>
      <c r="K859" s="293" t="s">
        <v>1388</v>
      </c>
      <c r="L859" s="287">
        <v>6</v>
      </c>
      <c r="M859" s="229">
        <v>0</v>
      </c>
      <c r="N859" s="227">
        <v>0</v>
      </c>
      <c r="O859" s="378"/>
      <c r="P859" s="378"/>
      <c r="Q859" s="378"/>
      <c r="R859" s="378"/>
      <c r="S859" s="363"/>
      <c r="T859" s="364"/>
    </row>
    <row r="860" spans="1:20" s="261" customFormat="1" ht="26.25" customHeight="1">
      <c r="A860" s="885"/>
      <c r="B860" s="383"/>
      <c r="C860" s="368"/>
      <c r="D860" s="335" t="s">
        <v>1379</v>
      </c>
      <c r="E860" s="335" t="s">
        <v>1379</v>
      </c>
      <c r="F860" s="335" t="s">
        <v>1379</v>
      </c>
      <c r="G860" s="414"/>
      <c r="H860" s="414"/>
      <c r="I860" s="534"/>
      <c r="J860" s="534"/>
      <c r="K860" s="293" t="s">
        <v>638</v>
      </c>
      <c r="L860" s="287">
        <v>2</v>
      </c>
      <c r="M860" s="229">
        <v>0</v>
      </c>
      <c r="N860" s="227">
        <v>0</v>
      </c>
      <c r="O860" s="377"/>
      <c r="P860" s="377"/>
      <c r="Q860" s="377"/>
      <c r="R860" s="377"/>
      <c r="S860" s="363"/>
      <c r="T860" s="364"/>
    </row>
    <row r="861" spans="1:20" s="261" customFormat="1" ht="26.25" customHeight="1">
      <c r="A861" s="885"/>
      <c r="B861" s="383"/>
      <c r="C861" s="370"/>
      <c r="D861" s="341" t="s">
        <v>1379</v>
      </c>
      <c r="E861" s="342" t="s">
        <v>1379</v>
      </c>
      <c r="F861" s="343" t="s">
        <v>1379</v>
      </c>
      <c r="G861" s="376" t="s">
        <v>1360</v>
      </c>
      <c r="H861" s="376"/>
      <c r="I861" s="376"/>
      <c r="J861" s="376"/>
      <c r="K861" s="376"/>
      <c r="L861" s="290">
        <f>SUM(L851:L860)</f>
        <v>234</v>
      </c>
      <c r="M861" s="290">
        <f t="shared" ref="M861:N861" si="5">SUM(M851:M860)</f>
        <v>17</v>
      </c>
      <c r="N861" s="290">
        <f t="shared" si="5"/>
        <v>17</v>
      </c>
      <c r="O861" s="379"/>
      <c r="P861" s="379"/>
      <c r="Q861" s="379"/>
      <c r="R861" s="379"/>
      <c r="S861" s="363"/>
      <c r="T861" s="364"/>
    </row>
    <row r="862" spans="1:20" s="261" customFormat="1" ht="26.25" customHeight="1">
      <c r="A862" s="885"/>
      <c r="B862" s="383"/>
      <c r="C862" s="388" t="s">
        <v>639</v>
      </c>
      <c r="D862" s="389" t="s">
        <v>1447</v>
      </c>
      <c r="E862" s="390" t="s">
        <v>1389</v>
      </c>
      <c r="F862" s="391" t="s">
        <v>1389</v>
      </c>
      <c r="G862" s="373" t="s">
        <v>97</v>
      </c>
      <c r="H862" s="373" t="s">
        <v>98</v>
      </c>
      <c r="I862" s="374" t="s">
        <v>67</v>
      </c>
      <c r="J862" s="374" t="s">
        <v>68</v>
      </c>
      <c r="K862" s="286" t="s">
        <v>386</v>
      </c>
      <c r="L862" s="287">
        <v>100</v>
      </c>
      <c r="M862" s="227">
        <v>0</v>
      </c>
      <c r="N862" s="227">
        <v>0</v>
      </c>
      <c r="O862" s="395" t="s">
        <v>1390</v>
      </c>
      <c r="P862" s="396" t="s">
        <v>1391</v>
      </c>
      <c r="Q862" s="377" t="s">
        <v>1392</v>
      </c>
      <c r="R862" s="397" t="s">
        <v>49</v>
      </c>
      <c r="S862" s="363" t="s">
        <v>1359</v>
      </c>
      <c r="T862" s="364" t="s">
        <v>67</v>
      </c>
    </row>
    <row r="863" spans="1:20" s="261" customFormat="1" ht="26.25" customHeight="1">
      <c r="A863" s="885"/>
      <c r="B863" s="383"/>
      <c r="C863" s="388"/>
      <c r="D863" s="392" t="s">
        <v>1389</v>
      </c>
      <c r="E863" s="393" t="s">
        <v>1389</v>
      </c>
      <c r="F863" s="394" t="s">
        <v>1389</v>
      </c>
      <c r="G863" s="372"/>
      <c r="H863" s="372"/>
      <c r="I863" s="375"/>
      <c r="J863" s="375"/>
      <c r="K863" s="286" t="s">
        <v>387</v>
      </c>
      <c r="L863" s="287">
        <v>97</v>
      </c>
      <c r="M863" s="227">
        <v>2</v>
      </c>
      <c r="N863" s="227">
        <v>2</v>
      </c>
      <c r="O863" s="395"/>
      <c r="P863" s="396"/>
      <c r="Q863" s="378"/>
      <c r="R863" s="397"/>
      <c r="S863" s="363"/>
      <c r="T863" s="364"/>
    </row>
    <row r="864" spans="1:20" s="261" customFormat="1" ht="26.25" customHeight="1">
      <c r="A864" s="885"/>
      <c r="B864" s="383"/>
      <c r="C864" s="388"/>
      <c r="D864" s="392" t="s">
        <v>1389</v>
      </c>
      <c r="E864" s="393" t="s">
        <v>1389</v>
      </c>
      <c r="F864" s="394" t="s">
        <v>1389</v>
      </c>
      <c r="G864" s="372"/>
      <c r="H864" s="372"/>
      <c r="I864" s="375"/>
      <c r="J864" s="375"/>
      <c r="K864" s="286" t="s">
        <v>96</v>
      </c>
      <c r="L864" s="287">
        <v>1</v>
      </c>
      <c r="M864" s="229">
        <v>0</v>
      </c>
      <c r="N864" s="229">
        <v>0</v>
      </c>
      <c r="O864" s="395"/>
      <c r="P864" s="396"/>
      <c r="Q864" s="378"/>
      <c r="R864" s="397"/>
      <c r="S864" s="363"/>
      <c r="T864" s="364"/>
    </row>
    <row r="865" spans="1:20" s="261" customFormat="1" ht="26.25" customHeight="1">
      <c r="A865" s="885"/>
      <c r="B865" s="383"/>
      <c r="C865" s="388"/>
      <c r="D865" s="392" t="s">
        <v>1389</v>
      </c>
      <c r="E865" s="393" t="s">
        <v>1389</v>
      </c>
      <c r="F865" s="394" t="s">
        <v>1389</v>
      </c>
      <c r="G865" s="372"/>
      <c r="H865" s="372"/>
      <c r="I865" s="375"/>
      <c r="J865" s="375"/>
      <c r="K865" s="293">
        <v>84</v>
      </c>
      <c r="L865" s="287">
        <v>300</v>
      </c>
      <c r="M865" s="227">
        <v>2</v>
      </c>
      <c r="N865" s="227">
        <v>2</v>
      </c>
      <c r="O865" s="395"/>
      <c r="P865" s="396"/>
      <c r="Q865" s="378"/>
      <c r="R865" s="397"/>
      <c r="S865" s="363"/>
      <c r="T865" s="364"/>
    </row>
    <row r="866" spans="1:20" s="261" customFormat="1" ht="26.25" customHeight="1">
      <c r="A866" s="885"/>
      <c r="B866" s="383"/>
      <c r="C866" s="388"/>
      <c r="D866" s="392" t="s">
        <v>1389</v>
      </c>
      <c r="E866" s="393" t="s">
        <v>1389</v>
      </c>
      <c r="F866" s="394" t="s">
        <v>1389</v>
      </c>
      <c r="G866" s="365" t="s">
        <v>1360</v>
      </c>
      <c r="H866" s="366"/>
      <c r="I866" s="366"/>
      <c r="J866" s="366"/>
      <c r="K866" s="367"/>
      <c r="L866" s="290">
        <f>SUM(L862:L865)</f>
        <v>498</v>
      </c>
      <c r="M866" s="290">
        <f>SUM(M862:M865)</f>
        <v>4</v>
      </c>
      <c r="N866" s="263">
        <f>SUM(N862:N865)</f>
        <v>4</v>
      </c>
      <c r="O866" s="395"/>
      <c r="P866" s="396"/>
      <c r="Q866" s="379"/>
      <c r="R866" s="397"/>
      <c r="S866" s="363"/>
      <c r="T866" s="364"/>
    </row>
    <row r="867" spans="1:20" s="261" customFormat="1" ht="26.25" customHeight="1">
      <c r="A867" s="885"/>
      <c r="B867" s="383"/>
      <c r="C867" s="368" t="s">
        <v>639</v>
      </c>
      <c r="D867" s="335" t="s">
        <v>1429</v>
      </c>
      <c r="E867" s="336"/>
      <c r="F867" s="337"/>
      <c r="G867" s="371" t="s">
        <v>1448</v>
      </c>
      <c r="H867" s="371" t="s">
        <v>1449</v>
      </c>
      <c r="I867" s="374" t="s">
        <v>67</v>
      </c>
      <c r="J867" s="374" t="s">
        <v>68</v>
      </c>
      <c r="K867" s="286" t="s">
        <v>640</v>
      </c>
      <c r="L867" s="287">
        <v>15</v>
      </c>
      <c r="M867" s="229">
        <v>11</v>
      </c>
      <c r="N867" s="132">
        <v>11</v>
      </c>
      <c r="O867" s="385" t="s">
        <v>1393</v>
      </c>
      <c r="P867" s="377" t="s">
        <v>1394</v>
      </c>
      <c r="Q867" s="380" t="s">
        <v>1395</v>
      </c>
      <c r="R867" s="401" t="s">
        <v>1475</v>
      </c>
      <c r="S867" s="363" t="s">
        <v>1359</v>
      </c>
      <c r="T867" s="364" t="s">
        <v>67</v>
      </c>
    </row>
    <row r="868" spans="1:20" s="261" customFormat="1" ht="26.25" customHeight="1">
      <c r="A868" s="885"/>
      <c r="B868" s="383"/>
      <c r="C868" s="369"/>
      <c r="D868" s="338"/>
      <c r="E868" s="339"/>
      <c r="F868" s="339"/>
      <c r="G868" s="372"/>
      <c r="H868" s="372"/>
      <c r="I868" s="375"/>
      <c r="J868" s="375"/>
      <c r="K868" s="286" t="s">
        <v>641</v>
      </c>
      <c r="L868" s="287">
        <v>72</v>
      </c>
      <c r="M868" s="227">
        <v>19</v>
      </c>
      <c r="N868" s="228">
        <v>16</v>
      </c>
      <c r="O868" s="378"/>
      <c r="P868" s="378"/>
      <c r="Q868" s="378"/>
      <c r="R868" s="402"/>
      <c r="S868" s="363"/>
      <c r="T868" s="364"/>
    </row>
    <row r="869" spans="1:20" s="261" customFormat="1" ht="26.25" customHeight="1">
      <c r="A869" s="885"/>
      <c r="B869" s="383"/>
      <c r="C869" s="368"/>
      <c r="D869" s="335"/>
      <c r="E869" s="335"/>
      <c r="F869" s="335"/>
      <c r="G869" s="373"/>
      <c r="H869" s="373"/>
      <c r="I869" s="374"/>
      <c r="J869" s="374"/>
      <c r="K869" s="286" t="s">
        <v>642</v>
      </c>
      <c r="L869" s="287">
        <v>18</v>
      </c>
      <c r="M869" s="227">
        <v>6</v>
      </c>
      <c r="N869" s="228">
        <v>5</v>
      </c>
      <c r="O869" s="377"/>
      <c r="P869" s="377"/>
      <c r="Q869" s="377"/>
      <c r="R869" s="401"/>
      <c r="S869" s="363"/>
      <c r="T869" s="364"/>
    </row>
    <row r="870" spans="1:20" s="261" customFormat="1" ht="26.25" customHeight="1">
      <c r="A870" s="885"/>
      <c r="B870" s="383"/>
      <c r="C870" s="369"/>
      <c r="D870" s="338"/>
      <c r="E870" s="339"/>
      <c r="F870" s="339"/>
      <c r="G870" s="372"/>
      <c r="H870" s="372"/>
      <c r="I870" s="375"/>
      <c r="J870" s="375"/>
      <c r="K870" s="286" t="s">
        <v>643</v>
      </c>
      <c r="L870" s="287">
        <v>18</v>
      </c>
      <c r="M870" s="227">
        <v>11</v>
      </c>
      <c r="N870" s="132">
        <v>11</v>
      </c>
      <c r="O870" s="378"/>
      <c r="P870" s="378"/>
      <c r="Q870" s="378"/>
      <c r="R870" s="402"/>
      <c r="S870" s="363"/>
      <c r="T870" s="364"/>
    </row>
    <row r="871" spans="1:20" s="261" customFormat="1" ht="26.25" customHeight="1">
      <c r="A871" s="885"/>
      <c r="B871" s="383"/>
      <c r="C871" s="369"/>
      <c r="D871" s="338"/>
      <c r="E871" s="338"/>
      <c r="F871" s="338"/>
      <c r="G871" s="372"/>
      <c r="H871" s="372"/>
      <c r="I871" s="375"/>
      <c r="J871" s="375"/>
      <c r="K871" s="286" t="s">
        <v>644</v>
      </c>
      <c r="L871" s="287">
        <v>18</v>
      </c>
      <c r="M871" s="229">
        <v>8</v>
      </c>
      <c r="N871" s="132">
        <v>8</v>
      </c>
      <c r="O871" s="378"/>
      <c r="P871" s="378"/>
      <c r="Q871" s="378"/>
      <c r="R871" s="402"/>
      <c r="S871" s="363"/>
      <c r="T871" s="364"/>
    </row>
    <row r="872" spans="1:20" s="261" customFormat="1" ht="26.25" customHeight="1">
      <c r="A872" s="885"/>
      <c r="B872" s="383"/>
      <c r="C872" s="369"/>
      <c r="D872" s="338"/>
      <c r="E872" s="339"/>
      <c r="F872" s="340"/>
      <c r="G872" s="372"/>
      <c r="H872" s="372"/>
      <c r="I872" s="375"/>
      <c r="J872" s="375"/>
      <c r="K872" s="286" t="s">
        <v>645</v>
      </c>
      <c r="L872" s="287">
        <v>18</v>
      </c>
      <c r="M872" s="229">
        <v>2</v>
      </c>
      <c r="N872" s="132">
        <v>2</v>
      </c>
      <c r="O872" s="378"/>
      <c r="P872" s="378"/>
      <c r="Q872" s="378"/>
      <c r="R872" s="402"/>
      <c r="S872" s="363"/>
      <c r="T872" s="364"/>
    </row>
    <row r="873" spans="1:20" s="261" customFormat="1" ht="26.25" customHeight="1">
      <c r="A873" s="885"/>
      <c r="B873" s="383"/>
      <c r="C873" s="369"/>
      <c r="D873" s="338"/>
      <c r="E873" s="339"/>
      <c r="F873" s="339"/>
      <c r="G873" s="372"/>
      <c r="H873" s="372"/>
      <c r="I873" s="375"/>
      <c r="J873" s="375"/>
      <c r="K873" s="286" t="s">
        <v>646</v>
      </c>
      <c r="L873" s="287">
        <v>36</v>
      </c>
      <c r="M873" s="227">
        <v>13</v>
      </c>
      <c r="N873" s="228">
        <v>10</v>
      </c>
      <c r="O873" s="378"/>
      <c r="P873" s="378"/>
      <c r="Q873" s="378"/>
      <c r="R873" s="402"/>
      <c r="S873" s="363"/>
      <c r="T873" s="364"/>
    </row>
    <row r="874" spans="1:20" s="261" customFormat="1" ht="26.25" customHeight="1">
      <c r="A874" s="885"/>
      <c r="B874" s="383"/>
      <c r="C874" s="368"/>
      <c r="D874" s="335"/>
      <c r="E874" s="335"/>
      <c r="F874" s="335"/>
      <c r="G874" s="373"/>
      <c r="H874" s="373"/>
      <c r="I874" s="374"/>
      <c r="J874" s="374"/>
      <c r="K874" s="286" t="s">
        <v>647</v>
      </c>
      <c r="L874" s="287">
        <v>18</v>
      </c>
      <c r="M874" s="229">
        <v>11</v>
      </c>
      <c r="N874" s="228">
        <v>10</v>
      </c>
      <c r="O874" s="377"/>
      <c r="P874" s="377"/>
      <c r="Q874" s="377"/>
      <c r="R874" s="401"/>
      <c r="S874" s="363"/>
      <c r="T874" s="364"/>
    </row>
    <row r="875" spans="1:20" s="261" customFormat="1" ht="26.25" customHeight="1">
      <c r="A875" s="885"/>
      <c r="B875" s="383"/>
      <c r="C875" s="370"/>
      <c r="D875" s="341"/>
      <c r="E875" s="342"/>
      <c r="F875" s="343"/>
      <c r="G875" s="376" t="s">
        <v>1360</v>
      </c>
      <c r="H875" s="376"/>
      <c r="I875" s="376"/>
      <c r="J875" s="376"/>
      <c r="K875" s="376"/>
      <c r="L875" s="290">
        <f>SUM(L867:L874)</f>
        <v>213</v>
      </c>
      <c r="M875" s="290">
        <f t="shared" ref="M875:N875" si="6">SUM(M867:M874)</f>
        <v>81</v>
      </c>
      <c r="N875" s="290">
        <f t="shared" si="6"/>
        <v>73</v>
      </c>
      <c r="O875" s="379"/>
      <c r="P875" s="379"/>
      <c r="Q875" s="379"/>
      <c r="R875" s="403"/>
      <c r="S875" s="363"/>
      <c r="T875" s="364"/>
    </row>
    <row r="876" spans="1:20" s="261" customFormat="1" ht="26.25" customHeight="1">
      <c r="A876" s="885"/>
      <c r="B876" s="383"/>
      <c r="C876" s="368" t="s">
        <v>629</v>
      </c>
      <c r="D876" s="335" t="s">
        <v>1430</v>
      </c>
      <c r="E876" s="336"/>
      <c r="F876" s="337"/>
      <c r="G876" s="373" t="s">
        <v>1396</v>
      </c>
      <c r="H876" s="373" t="s">
        <v>1396</v>
      </c>
      <c r="I876" s="374" t="s">
        <v>67</v>
      </c>
      <c r="J876" s="374" t="s">
        <v>68</v>
      </c>
      <c r="K876" s="286" t="s">
        <v>630</v>
      </c>
      <c r="L876" s="287">
        <v>51</v>
      </c>
      <c r="M876" s="227">
        <v>1</v>
      </c>
      <c r="N876" s="132">
        <v>1</v>
      </c>
      <c r="O876" s="385" t="s">
        <v>1397</v>
      </c>
      <c r="P876" s="377" t="s">
        <v>1398</v>
      </c>
      <c r="Q876" s="377" t="s">
        <v>1399</v>
      </c>
      <c r="R876" s="380" t="s">
        <v>1378</v>
      </c>
      <c r="S876" s="363" t="s">
        <v>1359</v>
      </c>
      <c r="T876" s="364" t="s">
        <v>67</v>
      </c>
    </row>
    <row r="877" spans="1:20" s="261" customFormat="1" ht="26.25" customHeight="1">
      <c r="A877" s="885"/>
      <c r="B877" s="383"/>
      <c r="C877" s="369"/>
      <c r="D877" s="338"/>
      <c r="E877" s="339"/>
      <c r="F877" s="340"/>
      <c r="G877" s="372"/>
      <c r="H877" s="372"/>
      <c r="I877" s="375"/>
      <c r="J877" s="375"/>
      <c r="K877" s="286" t="s">
        <v>631</v>
      </c>
      <c r="L877" s="287">
        <v>64</v>
      </c>
      <c r="M877" s="227">
        <v>1</v>
      </c>
      <c r="N877" s="132">
        <v>1</v>
      </c>
      <c r="O877" s="378"/>
      <c r="P877" s="378"/>
      <c r="Q877" s="378"/>
      <c r="R877" s="381"/>
      <c r="S877" s="363"/>
      <c r="T877" s="364"/>
    </row>
    <row r="878" spans="1:20" s="261" customFormat="1" ht="26.25" customHeight="1">
      <c r="A878" s="885"/>
      <c r="B878" s="383"/>
      <c r="C878" s="369"/>
      <c r="D878" s="338"/>
      <c r="E878" s="339"/>
      <c r="F878" s="340"/>
      <c r="G878" s="372"/>
      <c r="H878" s="372"/>
      <c r="I878" s="375"/>
      <c r="J878" s="375"/>
      <c r="K878" s="286" t="s">
        <v>632</v>
      </c>
      <c r="L878" s="287">
        <v>28</v>
      </c>
      <c r="M878" s="227">
        <v>0</v>
      </c>
      <c r="N878" s="132">
        <v>0</v>
      </c>
      <c r="O878" s="378"/>
      <c r="P878" s="378"/>
      <c r="Q878" s="378"/>
      <c r="R878" s="381"/>
      <c r="S878" s="363"/>
      <c r="T878" s="364"/>
    </row>
    <row r="879" spans="1:20" s="261" customFormat="1" ht="26.25" customHeight="1">
      <c r="A879" s="885"/>
      <c r="B879" s="383"/>
      <c r="C879" s="370"/>
      <c r="D879" s="341"/>
      <c r="E879" s="342"/>
      <c r="F879" s="343"/>
      <c r="G879" s="376" t="s">
        <v>1360</v>
      </c>
      <c r="H879" s="836"/>
      <c r="I879" s="836"/>
      <c r="J879" s="836"/>
      <c r="K879" s="836"/>
      <c r="L879" s="290">
        <f>SUM(L876:L878)</f>
        <v>143</v>
      </c>
      <c r="M879" s="290">
        <v>2</v>
      </c>
      <c r="N879" s="134">
        <f>SUM(N876:N878)</f>
        <v>2</v>
      </c>
      <c r="O879" s="379"/>
      <c r="P879" s="379"/>
      <c r="Q879" s="379"/>
      <c r="R879" s="356"/>
      <c r="S879" s="363"/>
      <c r="T879" s="364"/>
    </row>
    <row r="880" spans="1:20" s="261" customFormat="1" ht="26.25" customHeight="1">
      <c r="A880" s="885"/>
      <c r="B880" s="383"/>
      <c r="C880" s="930" t="s">
        <v>1400</v>
      </c>
      <c r="D880" s="335" t="s">
        <v>1431</v>
      </c>
      <c r="E880" s="336"/>
      <c r="F880" s="337"/>
      <c r="G880" s="350" t="s">
        <v>1401</v>
      </c>
      <c r="H880" s="352" t="s">
        <v>1402</v>
      </c>
      <c r="I880" s="350" t="s">
        <v>1403</v>
      </c>
      <c r="J880" s="350" t="s">
        <v>1404</v>
      </c>
      <c r="K880" s="259">
        <v>59.949100000000001</v>
      </c>
      <c r="L880" s="260">
        <v>161</v>
      </c>
      <c r="M880" s="260">
        <v>0</v>
      </c>
      <c r="N880" s="260">
        <v>0</v>
      </c>
      <c r="O880" s="354" t="s">
        <v>1405</v>
      </c>
      <c r="P880" s="354" t="s">
        <v>1406</v>
      </c>
      <c r="Q880" s="354" t="s">
        <v>1407</v>
      </c>
      <c r="R880" s="354" t="s">
        <v>1408</v>
      </c>
      <c r="S880" s="357" t="s">
        <v>1409</v>
      </c>
      <c r="T880" s="357" t="s">
        <v>1403</v>
      </c>
    </row>
    <row r="881" spans="1:22" s="261" customFormat="1" ht="26.25" customHeight="1">
      <c r="A881" s="885"/>
      <c r="B881" s="383"/>
      <c r="C881" s="931"/>
      <c r="D881" s="338"/>
      <c r="E881" s="339"/>
      <c r="F881" s="340"/>
      <c r="G881" s="351"/>
      <c r="H881" s="840"/>
      <c r="I881" s="351"/>
      <c r="J881" s="351"/>
      <c r="K881" s="262">
        <v>74.965299999999999</v>
      </c>
      <c r="L881" s="260">
        <v>197</v>
      </c>
      <c r="M881" s="260">
        <v>0</v>
      </c>
      <c r="N881" s="260">
        <v>0</v>
      </c>
      <c r="O881" s="355"/>
      <c r="P881" s="355"/>
      <c r="Q881" s="355"/>
      <c r="R881" s="355"/>
      <c r="S881" s="358"/>
      <c r="T881" s="358"/>
    </row>
    <row r="882" spans="1:22" s="261" customFormat="1" ht="26.25" customHeight="1">
      <c r="A882" s="885"/>
      <c r="B882" s="383"/>
      <c r="C882" s="931"/>
      <c r="D882" s="338"/>
      <c r="E882" s="339"/>
      <c r="F882" s="340"/>
      <c r="G882" s="351"/>
      <c r="H882" s="840"/>
      <c r="I882" s="351"/>
      <c r="J882" s="351"/>
      <c r="K882" s="259">
        <v>79.856399999999994</v>
      </c>
      <c r="L882" s="260">
        <v>313</v>
      </c>
      <c r="M882" s="260">
        <v>0</v>
      </c>
      <c r="N882" s="260">
        <v>0</v>
      </c>
      <c r="O882" s="355"/>
      <c r="P882" s="355"/>
      <c r="Q882" s="355"/>
      <c r="R882" s="355"/>
      <c r="S882" s="358"/>
      <c r="T882" s="358"/>
    </row>
    <row r="883" spans="1:22" s="261" customFormat="1" ht="26.25" customHeight="1">
      <c r="A883" s="885"/>
      <c r="B883" s="383"/>
      <c r="C883" s="931"/>
      <c r="D883" s="338"/>
      <c r="E883" s="339"/>
      <c r="F883" s="340"/>
      <c r="G883" s="351"/>
      <c r="H883" s="840"/>
      <c r="I883" s="351"/>
      <c r="J883" s="351"/>
      <c r="K883" s="259">
        <v>84.962100000000007</v>
      </c>
      <c r="L883" s="260">
        <v>281</v>
      </c>
      <c r="M883" s="260">
        <v>0</v>
      </c>
      <c r="N883" s="260">
        <v>0</v>
      </c>
      <c r="O883" s="355"/>
      <c r="P883" s="355"/>
      <c r="Q883" s="355"/>
      <c r="R883" s="355"/>
      <c r="S883" s="358"/>
      <c r="T883" s="358"/>
    </row>
    <row r="884" spans="1:22" s="261" customFormat="1" ht="26.25" customHeight="1">
      <c r="A884" s="885"/>
      <c r="B884" s="383"/>
      <c r="C884" s="932"/>
      <c r="D884" s="341"/>
      <c r="E884" s="342"/>
      <c r="F884" s="343"/>
      <c r="G884" s="360" t="s">
        <v>1410</v>
      </c>
      <c r="H884" s="361"/>
      <c r="I884" s="361"/>
      <c r="J884" s="361"/>
      <c r="K884" s="362"/>
      <c r="L884" s="263">
        <f>SUM(L880:L883)</f>
        <v>952</v>
      </c>
      <c r="M884" s="263">
        <v>0</v>
      </c>
      <c r="N884" s="263">
        <f>SUM(N880:N883)</f>
        <v>0</v>
      </c>
      <c r="O884" s="356"/>
      <c r="P884" s="356"/>
      <c r="Q884" s="356"/>
      <c r="R884" s="356"/>
      <c r="S884" s="359"/>
      <c r="T884" s="359"/>
    </row>
    <row r="885" spans="1:22" s="261" customFormat="1" ht="26.25" customHeight="1">
      <c r="A885" s="885"/>
      <c r="B885" s="383"/>
      <c r="C885" s="347" t="s">
        <v>1411</v>
      </c>
      <c r="D885" s="335" t="s">
        <v>1432</v>
      </c>
      <c r="E885" s="336"/>
      <c r="F885" s="337"/>
      <c r="G885" s="350" t="s">
        <v>1412</v>
      </c>
      <c r="H885" s="352" t="s">
        <v>1413</v>
      </c>
      <c r="I885" s="350" t="s">
        <v>67</v>
      </c>
      <c r="J885" s="350" t="s">
        <v>1414</v>
      </c>
      <c r="K885" s="259">
        <v>59.9236</v>
      </c>
      <c r="L885" s="260">
        <v>25</v>
      </c>
      <c r="M885" s="260">
        <v>0</v>
      </c>
      <c r="N885" s="260">
        <v>0</v>
      </c>
      <c r="O885" s="354" t="s">
        <v>1415</v>
      </c>
      <c r="P885" s="354" t="s">
        <v>1416</v>
      </c>
      <c r="Q885" s="354" t="s">
        <v>1417</v>
      </c>
      <c r="R885" s="354" t="s">
        <v>472</v>
      </c>
      <c r="S885" s="357" t="s">
        <v>1418</v>
      </c>
      <c r="T885" s="357" t="s">
        <v>67</v>
      </c>
    </row>
    <row r="886" spans="1:22" s="261" customFormat="1" ht="26.25" customHeight="1">
      <c r="A886" s="885"/>
      <c r="B886" s="383"/>
      <c r="C886" s="348"/>
      <c r="D886" s="338"/>
      <c r="E886" s="339"/>
      <c r="F886" s="340"/>
      <c r="G886" s="351"/>
      <c r="H886" s="840"/>
      <c r="I886" s="351"/>
      <c r="J886" s="351"/>
      <c r="K886" s="262" t="s">
        <v>1419</v>
      </c>
      <c r="L886" s="260">
        <v>129</v>
      </c>
      <c r="M886" s="260">
        <v>0</v>
      </c>
      <c r="N886" s="260">
        <v>0</v>
      </c>
      <c r="O886" s="355"/>
      <c r="P886" s="355"/>
      <c r="Q886" s="355"/>
      <c r="R886" s="355"/>
      <c r="S886" s="358"/>
      <c r="T886" s="358"/>
    </row>
    <row r="887" spans="1:22" s="261" customFormat="1" ht="26.25" customHeight="1">
      <c r="A887" s="885"/>
      <c r="B887" s="383"/>
      <c r="C887" s="348"/>
      <c r="D887" s="338"/>
      <c r="E887" s="339"/>
      <c r="F887" s="340"/>
      <c r="G887" s="351"/>
      <c r="H887" s="840"/>
      <c r="I887" s="351"/>
      <c r="J887" s="351"/>
      <c r="K887" s="259" t="s">
        <v>1420</v>
      </c>
      <c r="L887" s="260">
        <v>154</v>
      </c>
      <c r="M887" s="260">
        <v>0</v>
      </c>
      <c r="N887" s="260">
        <v>0</v>
      </c>
      <c r="O887" s="355"/>
      <c r="P887" s="355"/>
      <c r="Q887" s="355"/>
      <c r="R887" s="355"/>
      <c r="S887" s="358"/>
      <c r="T887" s="358"/>
    </row>
    <row r="888" spans="1:22" s="261" customFormat="1" ht="26.25" customHeight="1">
      <c r="A888" s="885"/>
      <c r="B888" s="383"/>
      <c r="C888" s="348"/>
      <c r="D888" s="338"/>
      <c r="E888" s="339"/>
      <c r="F888" s="340"/>
      <c r="G888" s="351"/>
      <c r="H888" s="840"/>
      <c r="I888" s="351"/>
      <c r="J888" s="351"/>
      <c r="K888" s="259" t="s">
        <v>1421</v>
      </c>
      <c r="L888" s="260">
        <v>94</v>
      </c>
      <c r="M888" s="260">
        <v>0</v>
      </c>
      <c r="N888" s="260">
        <v>0</v>
      </c>
      <c r="O888" s="355"/>
      <c r="P888" s="355"/>
      <c r="Q888" s="355"/>
      <c r="R888" s="355"/>
      <c r="S888" s="358"/>
      <c r="T888" s="358"/>
    </row>
    <row r="889" spans="1:22" s="261" customFormat="1" ht="26.25" customHeight="1">
      <c r="A889" s="885"/>
      <c r="B889" s="383"/>
      <c r="C889" s="348"/>
      <c r="D889" s="338"/>
      <c r="E889" s="339"/>
      <c r="F889" s="340"/>
      <c r="G889" s="353"/>
      <c r="H889" s="841"/>
      <c r="I889" s="353"/>
      <c r="J889" s="353"/>
      <c r="K889" s="259" t="s">
        <v>1422</v>
      </c>
      <c r="L889" s="260">
        <v>401</v>
      </c>
      <c r="M889" s="260">
        <v>0</v>
      </c>
      <c r="N889" s="260">
        <v>0</v>
      </c>
      <c r="O889" s="356"/>
      <c r="P889" s="356"/>
      <c r="Q889" s="356"/>
      <c r="R889" s="356"/>
      <c r="S889" s="359"/>
      <c r="T889" s="359"/>
    </row>
    <row r="890" spans="1:22" s="261" customFormat="1" ht="26.25" customHeight="1">
      <c r="A890" s="885"/>
      <c r="B890" s="384"/>
      <c r="C890" s="349"/>
      <c r="D890" s="341"/>
      <c r="E890" s="342"/>
      <c r="F890" s="343"/>
      <c r="G890" s="360" t="s">
        <v>1423</v>
      </c>
      <c r="H890" s="361"/>
      <c r="I890" s="361"/>
      <c r="J890" s="361"/>
      <c r="K890" s="362"/>
      <c r="L890" s="263">
        <f>SUM(L885:L889)</f>
        <v>803</v>
      </c>
      <c r="M890" s="263">
        <v>0</v>
      </c>
      <c r="N890" s="263">
        <f>SUM(N885:N889)</f>
        <v>0</v>
      </c>
      <c r="O890" s="285"/>
      <c r="P890" s="285"/>
      <c r="Q890" s="285"/>
      <c r="R890" s="285"/>
      <c r="S890" s="284"/>
      <c r="T890" s="284"/>
    </row>
    <row r="891" spans="1:22" s="261" customFormat="1" ht="26.25" customHeight="1">
      <c r="A891" s="885"/>
      <c r="B891" s="297"/>
      <c r="C891" s="347" t="s">
        <v>1450</v>
      </c>
      <c r="D891" s="335" t="s">
        <v>1466</v>
      </c>
      <c r="E891" s="336"/>
      <c r="F891" s="337"/>
      <c r="G891" s="350" t="s">
        <v>1451</v>
      </c>
      <c r="H891" s="352" t="s">
        <v>1452</v>
      </c>
      <c r="I891" s="350" t="s">
        <v>1453</v>
      </c>
      <c r="J891" s="350" t="s">
        <v>1454</v>
      </c>
      <c r="K891" s="259" t="s">
        <v>1455</v>
      </c>
      <c r="L891" s="260">
        <v>30</v>
      </c>
      <c r="M891" s="298">
        <v>0</v>
      </c>
      <c r="N891" s="298">
        <v>0</v>
      </c>
      <c r="O891" s="354" t="s">
        <v>1456</v>
      </c>
      <c r="P891" s="354" t="s">
        <v>1457</v>
      </c>
      <c r="Q891" s="354" t="s">
        <v>1458</v>
      </c>
      <c r="R891" s="354" t="s">
        <v>1459</v>
      </c>
      <c r="S891" s="357"/>
      <c r="T891" s="357" t="s">
        <v>1453</v>
      </c>
    </row>
    <row r="892" spans="1:22" s="261" customFormat="1" ht="26.25" customHeight="1">
      <c r="A892" s="885"/>
      <c r="B892" s="297"/>
      <c r="C892" s="348"/>
      <c r="D892" s="338"/>
      <c r="E892" s="339"/>
      <c r="F892" s="340"/>
      <c r="G892" s="351"/>
      <c r="H892" s="351"/>
      <c r="I892" s="351"/>
      <c r="J892" s="351"/>
      <c r="K892" s="259" t="s">
        <v>1460</v>
      </c>
      <c r="L892" s="260">
        <v>57</v>
      </c>
      <c r="M892" s="298">
        <v>1</v>
      </c>
      <c r="N892" s="320">
        <v>0</v>
      </c>
      <c r="O892" s="355"/>
      <c r="P892" s="355"/>
      <c r="Q892" s="355"/>
      <c r="R892" s="355"/>
      <c r="S892" s="358"/>
      <c r="T892" s="358"/>
    </row>
    <row r="893" spans="1:22" s="261" customFormat="1" ht="26.25" customHeight="1">
      <c r="A893" s="885"/>
      <c r="B893" s="297"/>
      <c r="C893" s="348"/>
      <c r="D893" s="338"/>
      <c r="E893" s="339"/>
      <c r="F893" s="340"/>
      <c r="G893" s="351"/>
      <c r="H893" s="351"/>
      <c r="I893" s="351"/>
      <c r="J893" s="351"/>
      <c r="K893" s="259" t="s">
        <v>1461</v>
      </c>
      <c r="L893" s="260">
        <v>3</v>
      </c>
      <c r="M893" s="298">
        <v>0</v>
      </c>
      <c r="N893" s="298">
        <v>0</v>
      </c>
      <c r="O893" s="355"/>
      <c r="P893" s="355"/>
      <c r="Q893" s="355"/>
      <c r="R893" s="355"/>
      <c r="S893" s="358"/>
      <c r="T893" s="358"/>
    </row>
    <row r="894" spans="1:22" s="261" customFormat="1" ht="26.25" customHeight="1">
      <c r="A894" s="885"/>
      <c r="B894" s="297"/>
      <c r="C894" s="348"/>
      <c r="D894" s="338"/>
      <c r="E894" s="339"/>
      <c r="F894" s="340"/>
      <c r="G894" s="351"/>
      <c r="H894" s="353"/>
      <c r="I894" s="353"/>
      <c r="J894" s="353"/>
      <c r="K894" s="259" t="s">
        <v>1462</v>
      </c>
      <c r="L894" s="260">
        <v>60</v>
      </c>
      <c r="M894" s="298">
        <v>1</v>
      </c>
      <c r="N894" s="320">
        <v>0</v>
      </c>
      <c r="O894" s="355"/>
      <c r="P894" s="355"/>
      <c r="Q894" s="355"/>
      <c r="R894" s="355"/>
      <c r="S894" s="358"/>
      <c r="T894" s="358"/>
    </row>
    <row r="895" spans="1:22" s="261" customFormat="1" ht="26.25" customHeight="1">
      <c r="A895" s="885"/>
      <c r="B895" s="297"/>
      <c r="C895" s="349"/>
      <c r="D895" s="341"/>
      <c r="E895" s="342"/>
      <c r="F895" s="343"/>
      <c r="G895" s="360" t="s">
        <v>1463</v>
      </c>
      <c r="H895" s="361"/>
      <c r="I895" s="361"/>
      <c r="J895" s="361"/>
      <c r="K895" s="362"/>
      <c r="L895" s="263">
        <v>150</v>
      </c>
      <c r="M895" s="263">
        <f>SUM(M891:M894)</f>
        <v>2</v>
      </c>
      <c r="N895" s="263">
        <f>SUM(N891:N894)</f>
        <v>0</v>
      </c>
      <c r="O895" s="356"/>
      <c r="P895" s="356"/>
      <c r="Q895" s="356"/>
      <c r="R895" s="356"/>
      <c r="S895" s="359"/>
      <c r="T895" s="359"/>
    </row>
    <row r="896" spans="1:22" s="4" customFormat="1" ht="21.75" customHeight="1">
      <c r="A896" s="885"/>
      <c r="B896" s="662" t="s">
        <v>388</v>
      </c>
      <c r="C896" s="663"/>
      <c r="D896" s="663"/>
      <c r="E896" s="663"/>
      <c r="F896" s="663"/>
      <c r="G896" s="663"/>
      <c r="H896" s="663"/>
      <c r="I896" s="663"/>
      <c r="J896" s="663"/>
      <c r="K896" s="664"/>
      <c r="L896" s="16">
        <f>SUM(L833,L837,L843,L850,L861,L866,L875,L879,L884,L890)</f>
        <v>3256</v>
      </c>
      <c r="M896" s="16">
        <f>SUM(M833,M837,M843,M850,M861,M866,M875,M879,M884,M890,M895)</f>
        <v>153</v>
      </c>
      <c r="N896" s="16">
        <f>SUM(N833,N837,N843,N850,N861,N866,N875,N879,N884,N890,N895)</f>
        <v>142</v>
      </c>
      <c r="O896" s="1"/>
      <c r="P896" s="1"/>
      <c r="Q896" s="25"/>
      <c r="R896" s="25"/>
      <c r="S896" s="25"/>
      <c r="T896" s="25"/>
      <c r="U896" s="21"/>
      <c r="V896" s="21"/>
    </row>
    <row r="897" spans="1:24" s="4" customFormat="1" ht="21.75" customHeight="1">
      <c r="A897" s="885"/>
      <c r="B897" s="445" t="s">
        <v>389</v>
      </c>
      <c r="C897" s="455" t="s">
        <v>390</v>
      </c>
      <c r="D897" s="645" t="s">
        <v>502</v>
      </c>
      <c r="E897" s="646"/>
      <c r="F897" s="647"/>
      <c r="G897" s="676" t="s">
        <v>391</v>
      </c>
      <c r="H897" s="676" t="s">
        <v>392</v>
      </c>
      <c r="I897" s="740" t="s">
        <v>119</v>
      </c>
      <c r="J897" s="740" t="s">
        <v>120</v>
      </c>
      <c r="K897" s="166">
        <v>84.99</v>
      </c>
      <c r="L897" s="167">
        <v>14</v>
      </c>
      <c r="M897" s="222">
        <v>0</v>
      </c>
      <c r="N897" s="222">
        <v>0</v>
      </c>
      <c r="O897" s="417" t="s">
        <v>804</v>
      </c>
      <c r="P897" s="417" t="s">
        <v>805</v>
      </c>
      <c r="Q897" s="417" t="s">
        <v>806</v>
      </c>
      <c r="R897" s="420" t="s">
        <v>122</v>
      </c>
      <c r="S897" s="420" t="s">
        <v>951</v>
      </c>
      <c r="T897" s="420" t="s">
        <v>948</v>
      </c>
      <c r="V897" s="21"/>
    </row>
    <row r="898" spans="1:24" ht="21.75" customHeight="1">
      <c r="A898" s="885"/>
      <c r="B898" s="446"/>
      <c r="C898" s="456"/>
      <c r="D898" s="684"/>
      <c r="E898" s="685"/>
      <c r="F898" s="686"/>
      <c r="G898" s="677"/>
      <c r="H898" s="677"/>
      <c r="I898" s="741"/>
      <c r="J898" s="741"/>
      <c r="K898" s="166">
        <v>84.98</v>
      </c>
      <c r="L898" s="167">
        <v>20</v>
      </c>
      <c r="M898" s="222">
        <v>2</v>
      </c>
      <c r="N898" s="222">
        <v>2</v>
      </c>
      <c r="O898" s="418"/>
      <c r="P898" s="418"/>
      <c r="Q898" s="418"/>
      <c r="R898" s="421"/>
      <c r="S898" s="421"/>
      <c r="T898" s="421"/>
      <c r="V898" s="21"/>
    </row>
    <row r="899" spans="1:24" ht="21.75" customHeight="1">
      <c r="A899" s="885"/>
      <c r="B899" s="446"/>
      <c r="C899" s="456"/>
      <c r="D899" s="684"/>
      <c r="E899" s="685"/>
      <c r="F899" s="686"/>
      <c r="G899" s="677"/>
      <c r="H899" s="677"/>
      <c r="I899" s="741"/>
      <c r="J899" s="741"/>
      <c r="K899" s="166">
        <v>84.99</v>
      </c>
      <c r="L899" s="167">
        <v>16</v>
      </c>
      <c r="M899" s="222">
        <v>0</v>
      </c>
      <c r="N899" s="222">
        <v>0</v>
      </c>
      <c r="O899" s="418"/>
      <c r="P899" s="418"/>
      <c r="Q899" s="418"/>
      <c r="R899" s="421"/>
      <c r="S899" s="421"/>
      <c r="T899" s="421"/>
      <c r="V899" s="21"/>
    </row>
    <row r="900" spans="1:24" ht="21.75" customHeight="1">
      <c r="A900" s="885"/>
      <c r="B900" s="446"/>
      <c r="C900" s="456"/>
      <c r="D900" s="684"/>
      <c r="E900" s="685"/>
      <c r="F900" s="686"/>
      <c r="G900" s="678"/>
      <c r="H900" s="678"/>
      <c r="I900" s="742"/>
      <c r="J900" s="742"/>
      <c r="K900" s="166">
        <v>84.96</v>
      </c>
      <c r="L900" s="167">
        <v>16</v>
      </c>
      <c r="M900" s="222">
        <v>0</v>
      </c>
      <c r="N900" s="222">
        <v>0</v>
      </c>
      <c r="O900" s="418"/>
      <c r="P900" s="418"/>
      <c r="Q900" s="418"/>
      <c r="R900" s="421"/>
      <c r="S900" s="421"/>
      <c r="T900" s="421"/>
      <c r="V900" s="21"/>
      <c r="W900" s="187"/>
      <c r="X900" s="187"/>
    </row>
    <row r="901" spans="1:24" s="4" customFormat="1" ht="21.75" customHeight="1">
      <c r="A901" s="885"/>
      <c r="B901" s="446"/>
      <c r="C901" s="457"/>
      <c r="D901" s="687"/>
      <c r="E901" s="688"/>
      <c r="F901" s="689"/>
      <c r="G901" s="468" t="s">
        <v>118</v>
      </c>
      <c r="H901" s="469"/>
      <c r="I901" s="469"/>
      <c r="J901" s="469"/>
      <c r="K901" s="470"/>
      <c r="L901" s="5">
        <f>SUM(L897:L900)</f>
        <v>66</v>
      </c>
      <c r="M901" s="5">
        <f>SUM(M897:M900)</f>
        <v>2</v>
      </c>
      <c r="N901" s="5">
        <f>SUM(N897:N900)</f>
        <v>2</v>
      </c>
      <c r="O901" s="419"/>
      <c r="P901" s="419"/>
      <c r="Q901" s="419"/>
      <c r="R901" s="422"/>
      <c r="S901" s="422"/>
      <c r="T901" s="422"/>
      <c r="V901" s="21"/>
    </row>
    <row r="902" spans="1:24" s="4" customFormat="1" ht="21.75" customHeight="1">
      <c r="A902" s="885"/>
      <c r="B902" s="446"/>
      <c r="C902" s="455" t="s">
        <v>390</v>
      </c>
      <c r="D902" s="645" t="s">
        <v>501</v>
      </c>
      <c r="E902" s="646"/>
      <c r="F902" s="647"/>
      <c r="G902" s="676" t="s">
        <v>393</v>
      </c>
      <c r="H902" s="676" t="s">
        <v>394</v>
      </c>
      <c r="I902" s="740" t="s">
        <v>119</v>
      </c>
      <c r="J902" s="740" t="s">
        <v>120</v>
      </c>
      <c r="K902" s="166">
        <v>59.9268</v>
      </c>
      <c r="L902" s="167">
        <v>70</v>
      </c>
      <c r="M902" s="222">
        <v>1</v>
      </c>
      <c r="N902" s="167">
        <v>1</v>
      </c>
      <c r="O902" s="420" t="s">
        <v>807</v>
      </c>
      <c r="P902" s="420" t="s">
        <v>808</v>
      </c>
      <c r="Q902" s="420" t="s">
        <v>809</v>
      </c>
      <c r="R902" s="420" t="s">
        <v>122</v>
      </c>
      <c r="S902" s="420" t="s">
        <v>950</v>
      </c>
      <c r="T902" s="420" t="s">
        <v>947</v>
      </c>
      <c r="V902" s="21"/>
    </row>
    <row r="903" spans="1:24" s="4" customFormat="1" ht="21.75" customHeight="1">
      <c r="A903" s="885"/>
      <c r="B903" s="446"/>
      <c r="C903" s="456"/>
      <c r="D903" s="684"/>
      <c r="E903" s="685"/>
      <c r="F903" s="686"/>
      <c r="G903" s="677"/>
      <c r="H903" s="677"/>
      <c r="I903" s="741"/>
      <c r="J903" s="741"/>
      <c r="K903" s="166">
        <v>84.789400000000001</v>
      </c>
      <c r="L903" s="167">
        <v>88</v>
      </c>
      <c r="M903" s="222">
        <v>1</v>
      </c>
      <c r="N903" s="167">
        <v>1</v>
      </c>
      <c r="O903" s="421"/>
      <c r="P903" s="421"/>
      <c r="Q903" s="421"/>
      <c r="R903" s="421"/>
      <c r="S903" s="421"/>
      <c r="T903" s="421"/>
      <c r="V903" s="21"/>
    </row>
    <row r="904" spans="1:24" s="4" customFormat="1" ht="21.75" customHeight="1">
      <c r="A904" s="885"/>
      <c r="B904" s="446"/>
      <c r="C904" s="456"/>
      <c r="D904" s="684"/>
      <c r="E904" s="685"/>
      <c r="F904" s="686"/>
      <c r="G904" s="678"/>
      <c r="H904" s="678"/>
      <c r="I904" s="742"/>
      <c r="J904" s="742"/>
      <c r="K904" s="166">
        <v>84.902600000000007</v>
      </c>
      <c r="L904" s="167">
        <v>100</v>
      </c>
      <c r="M904" s="222">
        <v>0</v>
      </c>
      <c r="N904" s="167">
        <v>0</v>
      </c>
      <c r="O904" s="421"/>
      <c r="P904" s="421"/>
      <c r="Q904" s="421"/>
      <c r="R904" s="421"/>
      <c r="S904" s="421"/>
      <c r="T904" s="421"/>
      <c r="V904" s="21"/>
    </row>
    <row r="905" spans="1:24" s="4" customFormat="1" ht="21.75" customHeight="1">
      <c r="A905" s="885"/>
      <c r="B905" s="446"/>
      <c r="C905" s="457"/>
      <c r="D905" s="687"/>
      <c r="E905" s="688"/>
      <c r="F905" s="689"/>
      <c r="G905" s="468" t="s">
        <v>118</v>
      </c>
      <c r="H905" s="469"/>
      <c r="I905" s="469"/>
      <c r="J905" s="469"/>
      <c r="K905" s="470"/>
      <c r="L905" s="5">
        <f>SUM(L902:L904)</f>
        <v>258</v>
      </c>
      <c r="M905" s="5">
        <f>SUM(M902:M904)</f>
        <v>2</v>
      </c>
      <c r="N905" s="5">
        <f>SUM(N902:N904)</f>
        <v>2</v>
      </c>
      <c r="O905" s="422"/>
      <c r="P905" s="422"/>
      <c r="Q905" s="422"/>
      <c r="R905" s="422"/>
      <c r="S905" s="422"/>
      <c r="T905" s="422"/>
      <c r="V905" s="21"/>
    </row>
    <row r="906" spans="1:24" s="4" customFormat="1" ht="21.75" customHeight="1">
      <c r="A906" s="885"/>
      <c r="B906" s="446"/>
      <c r="C906" s="455" t="s">
        <v>390</v>
      </c>
      <c r="D906" s="645" t="s">
        <v>500</v>
      </c>
      <c r="E906" s="646"/>
      <c r="F906" s="647"/>
      <c r="G906" s="676" t="s">
        <v>395</v>
      </c>
      <c r="H906" s="676" t="s">
        <v>396</v>
      </c>
      <c r="I906" s="740" t="s">
        <v>119</v>
      </c>
      <c r="J906" s="740" t="s">
        <v>120</v>
      </c>
      <c r="K906" s="166">
        <v>60.175800000000002</v>
      </c>
      <c r="L906" s="167">
        <v>210</v>
      </c>
      <c r="M906" s="222">
        <v>5</v>
      </c>
      <c r="N906" s="167">
        <v>5</v>
      </c>
      <c r="O906" s="420" t="s">
        <v>810</v>
      </c>
      <c r="P906" s="420" t="s">
        <v>811</v>
      </c>
      <c r="Q906" s="420" t="s">
        <v>812</v>
      </c>
      <c r="R906" s="420" t="s">
        <v>122</v>
      </c>
      <c r="S906" s="420" t="s">
        <v>950</v>
      </c>
      <c r="T906" s="420" t="s">
        <v>947</v>
      </c>
      <c r="V906" s="21"/>
    </row>
    <row r="907" spans="1:24" s="4" customFormat="1" ht="21.75" customHeight="1">
      <c r="A907" s="885"/>
      <c r="B907" s="446"/>
      <c r="C907" s="456"/>
      <c r="D907" s="684"/>
      <c r="E907" s="685"/>
      <c r="F907" s="686"/>
      <c r="G907" s="677"/>
      <c r="H907" s="677"/>
      <c r="I907" s="741"/>
      <c r="J907" s="741"/>
      <c r="K907" s="166">
        <v>60.175800000000002</v>
      </c>
      <c r="L907" s="167">
        <v>53</v>
      </c>
      <c r="M907" s="222">
        <v>3</v>
      </c>
      <c r="N907" s="167">
        <v>3</v>
      </c>
      <c r="O907" s="421"/>
      <c r="P907" s="421"/>
      <c r="Q907" s="421"/>
      <c r="R907" s="421"/>
      <c r="S907" s="421"/>
      <c r="T907" s="421"/>
      <c r="V907" s="21"/>
    </row>
    <row r="908" spans="1:24" s="4" customFormat="1" ht="21.75" customHeight="1">
      <c r="A908" s="885"/>
      <c r="B908" s="446"/>
      <c r="C908" s="456"/>
      <c r="D908" s="684"/>
      <c r="E908" s="685"/>
      <c r="F908" s="686"/>
      <c r="G908" s="677"/>
      <c r="H908" s="677"/>
      <c r="I908" s="741"/>
      <c r="J908" s="741"/>
      <c r="K908" s="166">
        <v>84.962299999999999</v>
      </c>
      <c r="L908" s="167">
        <v>92</v>
      </c>
      <c r="M908" s="222">
        <v>2</v>
      </c>
      <c r="N908" s="167">
        <v>2</v>
      </c>
      <c r="O908" s="421"/>
      <c r="P908" s="421"/>
      <c r="Q908" s="421"/>
      <c r="R908" s="421"/>
      <c r="S908" s="421"/>
      <c r="T908" s="421"/>
      <c r="V908" s="21"/>
    </row>
    <row r="909" spans="1:24" s="4" customFormat="1" ht="21.75" customHeight="1">
      <c r="A909" s="885"/>
      <c r="B909" s="446"/>
      <c r="C909" s="456"/>
      <c r="D909" s="684"/>
      <c r="E909" s="685"/>
      <c r="F909" s="686"/>
      <c r="G909" s="677"/>
      <c r="H909" s="677"/>
      <c r="I909" s="741"/>
      <c r="J909" s="741"/>
      <c r="K909" s="166">
        <v>84.962299999999999</v>
      </c>
      <c r="L909" s="167">
        <v>24</v>
      </c>
      <c r="M909" s="222">
        <v>1</v>
      </c>
      <c r="N909" s="167">
        <v>1</v>
      </c>
      <c r="O909" s="421"/>
      <c r="P909" s="421"/>
      <c r="Q909" s="421"/>
      <c r="R909" s="421"/>
      <c r="S909" s="421"/>
      <c r="T909" s="421"/>
      <c r="V909" s="21"/>
    </row>
    <row r="910" spans="1:24" s="4" customFormat="1" ht="21.75" customHeight="1">
      <c r="A910" s="885"/>
      <c r="B910" s="446"/>
      <c r="C910" s="456"/>
      <c r="D910" s="684"/>
      <c r="E910" s="685"/>
      <c r="F910" s="686"/>
      <c r="G910" s="677"/>
      <c r="H910" s="677"/>
      <c r="I910" s="741"/>
      <c r="J910" s="741"/>
      <c r="K910" s="166">
        <v>106.00109999999999</v>
      </c>
      <c r="L910" s="167">
        <v>34</v>
      </c>
      <c r="M910" s="222">
        <v>0</v>
      </c>
      <c r="N910" s="167">
        <v>0</v>
      </c>
      <c r="O910" s="421"/>
      <c r="P910" s="421"/>
      <c r="Q910" s="421"/>
      <c r="R910" s="421"/>
      <c r="S910" s="421"/>
      <c r="T910" s="421"/>
      <c r="V910" s="21"/>
    </row>
    <row r="911" spans="1:24" s="4" customFormat="1" ht="21.75" customHeight="1">
      <c r="A911" s="885"/>
      <c r="B911" s="446"/>
      <c r="C911" s="456"/>
      <c r="D911" s="684"/>
      <c r="E911" s="685"/>
      <c r="F911" s="686"/>
      <c r="G911" s="678"/>
      <c r="H911" s="678"/>
      <c r="I911" s="742"/>
      <c r="J911" s="742"/>
      <c r="K911" s="166">
        <v>142.6275</v>
      </c>
      <c r="L911" s="167">
        <v>18</v>
      </c>
      <c r="M911" s="222">
        <v>0</v>
      </c>
      <c r="N911" s="167">
        <v>0</v>
      </c>
      <c r="O911" s="421"/>
      <c r="P911" s="421"/>
      <c r="Q911" s="421"/>
      <c r="R911" s="421"/>
      <c r="S911" s="421"/>
      <c r="T911" s="421"/>
      <c r="V911" s="21"/>
    </row>
    <row r="912" spans="1:24" s="4" customFormat="1" ht="21.75" customHeight="1">
      <c r="A912" s="885"/>
      <c r="B912" s="446"/>
      <c r="C912" s="457"/>
      <c r="D912" s="687"/>
      <c r="E912" s="688"/>
      <c r="F912" s="689"/>
      <c r="G912" s="468" t="s">
        <v>118</v>
      </c>
      <c r="H912" s="469"/>
      <c r="I912" s="469"/>
      <c r="J912" s="469"/>
      <c r="K912" s="470"/>
      <c r="L912" s="5">
        <f>SUM(L906:L911)</f>
        <v>431</v>
      </c>
      <c r="M912" s="5">
        <f>SUM(M906:M911)</f>
        <v>11</v>
      </c>
      <c r="N912" s="5">
        <f>SUM(N906:N911)</f>
        <v>11</v>
      </c>
      <c r="O912" s="422"/>
      <c r="P912" s="422"/>
      <c r="Q912" s="422"/>
      <c r="R912" s="422"/>
      <c r="S912" s="422"/>
      <c r="T912" s="422"/>
      <c r="V912" s="21"/>
    </row>
    <row r="913" spans="1:22" s="4" customFormat="1" ht="21.75" customHeight="1">
      <c r="A913" s="885"/>
      <c r="B913" s="446"/>
      <c r="C913" s="455" t="s">
        <v>390</v>
      </c>
      <c r="D913" s="645" t="s">
        <v>499</v>
      </c>
      <c r="E913" s="646"/>
      <c r="F913" s="647"/>
      <c r="G913" s="676" t="s">
        <v>395</v>
      </c>
      <c r="H913" s="676" t="s">
        <v>396</v>
      </c>
      <c r="I913" s="740" t="s">
        <v>119</v>
      </c>
      <c r="J913" s="740" t="s">
        <v>120</v>
      </c>
      <c r="K913" s="166">
        <v>60.175800000000002</v>
      </c>
      <c r="L913" s="167">
        <v>216</v>
      </c>
      <c r="M913" s="222">
        <v>7</v>
      </c>
      <c r="N913" s="167">
        <v>7</v>
      </c>
      <c r="O913" s="420" t="s">
        <v>813</v>
      </c>
      <c r="P913" s="420" t="s">
        <v>814</v>
      </c>
      <c r="Q913" s="420" t="s">
        <v>815</v>
      </c>
      <c r="R913" s="420" t="s">
        <v>122</v>
      </c>
      <c r="S913" s="420" t="s">
        <v>950</v>
      </c>
      <c r="T913" s="420" t="s">
        <v>947</v>
      </c>
      <c r="V913" s="21"/>
    </row>
    <row r="914" spans="1:22" s="4" customFormat="1" ht="21.75" customHeight="1">
      <c r="A914" s="885"/>
      <c r="B914" s="446"/>
      <c r="C914" s="456"/>
      <c r="D914" s="684"/>
      <c r="E914" s="685"/>
      <c r="F914" s="686"/>
      <c r="G914" s="677"/>
      <c r="H914" s="677"/>
      <c r="I914" s="741"/>
      <c r="J914" s="741"/>
      <c r="K914" s="166">
        <v>60.175800000000002</v>
      </c>
      <c r="L914" s="167">
        <v>54</v>
      </c>
      <c r="M914" s="222">
        <v>5</v>
      </c>
      <c r="N914" s="167">
        <v>5</v>
      </c>
      <c r="O914" s="421"/>
      <c r="P914" s="421"/>
      <c r="Q914" s="421"/>
      <c r="R914" s="421"/>
      <c r="S914" s="421"/>
      <c r="T914" s="421"/>
      <c r="V914" s="21"/>
    </row>
    <row r="915" spans="1:22" s="4" customFormat="1" ht="21.75" customHeight="1">
      <c r="A915" s="885"/>
      <c r="B915" s="446"/>
      <c r="C915" s="456"/>
      <c r="D915" s="684"/>
      <c r="E915" s="685"/>
      <c r="F915" s="686"/>
      <c r="G915" s="677"/>
      <c r="H915" s="677"/>
      <c r="I915" s="741"/>
      <c r="J915" s="741"/>
      <c r="K915" s="166">
        <v>84.962299999999999</v>
      </c>
      <c r="L915" s="167">
        <v>72</v>
      </c>
      <c r="M915" s="222">
        <v>6</v>
      </c>
      <c r="N915" s="167">
        <v>6</v>
      </c>
      <c r="O915" s="421"/>
      <c r="P915" s="421"/>
      <c r="Q915" s="421"/>
      <c r="R915" s="421"/>
      <c r="S915" s="421"/>
      <c r="T915" s="421"/>
      <c r="V915" s="21"/>
    </row>
    <row r="916" spans="1:22" s="4" customFormat="1" ht="21.75" customHeight="1">
      <c r="A916" s="885"/>
      <c r="B916" s="446"/>
      <c r="C916" s="456"/>
      <c r="D916" s="684"/>
      <c r="E916" s="685"/>
      <c r="F916" s="686"/>
      <c r="G916" s="677"/>
      <c r="H916" s="677"/>
      <c r="I916" s="741"/>
      <c r="J916" s="741"/>
      <c r="K916" s="166">
        <v>84.962299999999999</v>
      </c>
      <c r="L916" s="167">
        <v>18</v>
      </c>
      <c r="M916" s="222">
        <v>3</v>
      </c>
      <c r="N916" s="167">
        <v>3</v>
      </c>
      <c r="O916" s="421"/>
      <c r="P916" s="421"/>
      <c r="Q916" s="421"/>
      <c r="R916" s="421"/>
      <c r="S916" s="421"/>
      <c r="T916" s="421"/>
      <c r="V916" s="21"/>
    </row>
    <row r="917" spans="1:22" s="4" customFormat="1" ht="21.75" customHeight="1">
      <c r="A917" s="885"/>
      <c r="B917" s="446"/>
      <c r="C917" s="456"/>
      <c r="D917" s="684"/>
      <c r="E917" s="685"/>
      <c r="F917" s="686"/>
      <c r="G917" s="677"/>
      <c r="H917" s="677"/>
      <c r="I917" s="741"/>
      <c r="J917" s="741"/>
      <c r="K917" s="166">
        <v>103.00109999999999</v>
      </c>
      <c r="L917" s="167">
        <v>23</v>
      </c>
      <c r="M917" s="222">
        <v>0</v>
      </c>
      <c r="N917" s="167">
        <v>0</v>
      </c>
      <c r="O917" s="421"/>
      <c r="P917" s="421"/>
      <c r="Q917" s="421"/>
      <c r="R917" s="421"/>
      <c r="S917" s="421"/>
      <c r="T917" s="421"/>
      <c r="V917" s="21"/>
    </row>
    <row r="918" spans="1:22" s="4" customFormat="1" ht="21.75" customHeight="1">
      <c r="A918" s="885"/>
      <c r="B918" s="446"/>
      <c r="C918" s="456"/>
      <c r="D918" s="684"/>
      <c r="E918" s="685"/>
      <c r="F918" s="686"/>
      <c r="G918" s="678"/>
      <c r="H918" s="678"/>
      <c r="I918" s="742"/>
      <c r="J918" s="742"/>
      <c r="K918" s="166">
        <v>142.6275</v>
      </c>
      <c r="L918" s="167">
        <v>13</v>
      </c>
      <c r="M918" s="222">
        <v>0</v>
      </c>
      <c r="N918" s="167">
        <v>0</v>
      </c>
      <c r="O918" s="421"/>
      <c r="P918" s="421"/>
      <c r="Q918" s="421"/>
      <c r="R918" s="421"/>
      <c r="S918" s="421"/>
      <c r="T918" s="421"/>
      <c r="V918" s="21"/>
    </row>
    <row r="919" spans="1:22" s="4" customFormat="1" ht="21.75" customHeight="1">
      <c r="A919" s="885"/>
      <c r="B919" s="446"/>
      <c r="C919" s="457"/>
      <c r="D919" s="687"/>
      <c r="E919" s="688"/>
      <c r="F919" s="689"/>
      <c r="G919" s="468" t="s">
        <v>118</v>
      </c>
      <c r="H919" s="469"/>
      <c r="I919" s="469"/>
      <c r="J919" s="469"/>
      <c r="K919" s="470"/>
      <c r="L919" s="5">
        <f>SUM(L913:L918)</f>
        <v>396</v>
      </c>
      <c r="M919" s="5">
        <f>SUM(M913:M918)</f>
        <v>21</v>
      </c>
      <c r="N919" s="5">
        <f>SUM(N913:N918)</f>
        <v>21</v>
      </c>
      <c r="O919" s="422"/>
      <c r="P919" s="422"/>
      <c r="Q919" s="422"/>
      <c r="R919" s="422"/>
      <c r="S919" s="422"/>
      <c r="T919" s="422"/>
      <c r="V919" s="21"/>
    </row>
    <row r="920" spans="1:22" s="4" customFormat="1" ht="21.75" customHeight="1">
      <c r="A920" s="885"/>
      <c r="B920" s="446"/>
      <c r="C920" s="837" t="s">
        <v>397</v>
      </c>
      <c r="D920" s="645" t="s">
        <v>498</v>
      </c>
      <c r="E920" s="646"/>
      <c r="F920" s="647"/>
      <c r="G920" s="740" t="s">
        <v>398</v>
      </c>
      <c r="H920" s="740" t="s">
        <v>399</v>
      </c>
      <c r="I920" s="740" t="s">
        <v>119</v>
      </c>
      <c r="J920" s="740" t="s">
        <v>120</v>
      </c>
      <c r="K920" s="166">
        <v>59.623100000000001</v>
      </c>
      <c r="L920" s="167">
        <v>580</v>
      </c>
      <c r="M920" s="222">
        <v>0</v>
      </c>
      <c r="N920" s="167">
        <v>0</v>
      </c>
      <c r="O920" s="420" t="s">
        <v>816</v>
      </c>
      <c r="P920" s="420" t="s">
        <v>817</v>
      </c>
      <c r="Q920" s="420" t="s">
        <v>818</v>
      </c>
      <c r="R920" s="420" t="s">
        <v>121</v>
      </c>
      <c r="S920" s="420" t="s">
        <v>953</v>
      </c>
      <c r="T920" s="420" t="s">
        <v>947</v>
      </c>
      <c r="V920" s="21"/>
    </row>
    <row r="921" spans="1:22" s="4" customFormat="1" ht="21.75" customHeight="1">
      <c r="A921" s="885"/>
      <c r="B921" s="446"/>
      <c r="C921" s="838"/>
      <c r="D921" s="684"/>
      <c r="E921" s="685"/>
      <c r="F921" s="686"/>
      <c r="G921" s="742"/>
      <c r="H921" s="742"/>
      <c r="I921" s="742"/>
      <c r="J921" s="742"/>
      <c r="K921" s="166">
        <v>59.618099999999998</v>
      </c>
      <c r="L921" s="167">
        <v>73</v>
      </c>
      <c r="M921" s="222">
        <v>0</v>
      </c>
      <c r="N921" s="167">
        <v>0</v>
      </c>
      <c r="O921" s="421"/>
      <c r="P921" s="421"/>
      <c r="Q921" s="421"/>
      <c r="R921" s="421"/>
      <c r="S921" s="421"/>
      <c r="T921" s="421"/>
      <c r="V921" s="21"/>
    </row>
    <row r="922" spans="1:22" s="4" customFormat="1" ht="21.75" customHeight="1">
      <c r="A922" s="885"/>
      <c r="B922" s="446"/>
      <c r="C922" s="839"/>
      <c r="D922" s="687"/>
      <c r="E922" s="688"/>
      <c r="F922" s="689"/>
      <c r="G922" s="850" t="s">
        <v>400</v>
      </c>
      <c r="H922" s="851"/>
      <c r="I922" s="851"/>
      <c r="J922" s="851"/>
      <c r="K922" s="852"/>
      <c r="L922" s="18">
        <f>SUM(L920:L921)</f>
        <v>653</v>
      </c>
      <c r="M922" s="18">
        <f>SUM(M920:M921)</f>
        <v>0</v>
      </c>
      <c r="N922" s="18">
        <f>SUM(N920:N921)</f>
        <v>0</v>
      </c>
      <c r="O922" s="422"/>
      <c r="P922" s="422"/>
      <c r="Q922" s="422"/>
      <c r="R922" s="422"/>
      <c r="S922" s="422"/>
      <c r="T922" s="422"/>
      <c r="V922" s="21"/>
    </row>
    <row r="923" spans="1:22" s="4" customFormat="1" ht="21.75" customHeight="1">
      <c r="A923" s="885"/>
      <c r="B923" s="446"/>
      <c r="C923" s="837" t="s">
        <v>397</v>
      </c>
      <c r="D923" s="645" t="s">
        <v>497</v>
      </c>
      <c r="E923" s="646"/>
      <c r="F923" s="647"/>
      <c r="G923" s="740" t="s">
        <v>401</v>
      </c>
      <c r="H923" s="740" t="s">
        <v>402</v>
      </c>
      <c r="I923" s="740" t="s">
        <v>119</v>
      </c>
      <c r="J923" s="740" t="s">
        <v>120</v>
      </c>
      <c r="K923" s="166">
        <v>96.176500000000004</v>
      </c>
      <c r="L923" s="167">
        <v>1</v>
      </c>
      <c r="M923" s="122">
        <v>0</v>
      </c>
      <c r="N923" s="122">
        <v>0</v>
      </c>
      <c r="O923" s="420" t="s">
        <v>819</v>
      </c>
      <c r="P923" s="420" t="s">
        <v>820</v>
      </c>
      <c r="Q923" s="420" t="s">
        <v>821</v>
      </c>
      <c r="R923" s="420" t="s">
        <v>121</v>
      </c>
      <c r="S923" s="420" t="s">
        <v>952</v>
      </c>
      <c r="T923" s="420" t="s">
        <v>948</v>
      </c>
      <c r="V923" s="21"/>
    </row>
    <row r="924" spans="1:22" s="4" customFormat="1" ht="21.75" customHeight="1">
      <c r="A924" s="885"/>
      <c r="B924" s="446"/>
      <c r="C924" s="838"/>
      <c r="D924" s="684"/>
      <c r="E924" s="685"/>
      <c r="F924" s="686"/>
      <c r="G924" s="741"/>
      <c r="H924" s="741"/>
      <c r="I924" s="741"/>
      <c r="J924" s="741"/>
      <c r="K924" s="166">
        <v>96.176500000000004</v>
      </c>
      <c r="L924" s="167">
        <v>228</v>
      </c>
      <c r="M924" s="122">
        <v>0</v>
      </c>
      <c r="N924" s="122">
        <v>0</v>
      </c>
      <c r="O924" s="421"/>
      <c r="P924" s="421"/>
      <c r="Q924" s="421"/>
      <c r="R924" s="421"/>
      <c r="S924" s="421"/>
      <c r="T924" s="421"/>
      <c r="V924" s="21"/>
    </row>
    <row r="925" spans="1:22" s="4" customFormat="1" ht="21.75" customHeight="1">
      <c r="A925" s="885"/>
      <c r="B925" s="446"/>
      <c r="C925" s="838"/>
      <c r="D925" s="684"/>
      <c r="E925" s="685"/>
      <c r="F925" s="686"/>
      <c r="G925" s="741"/>
      <c r="H925" s="741"/>
      <c r="I925" s="741"/>
      <c r="J925" s="741"/>
      <c r="K925" s="166">
        <v>104.20610000000001</v>
      </c>
      <c r="L925" s="167">
        <v>468</v>
      </c>
      <c r="M925" s="122">
        <v>0</v>
      </c>
      <c r="N925" s="122">
        <v>0</v>
      </c>
      <c r="O925" s="421"/>
      <c r="P925" s="421"/>
      <c r="Q925" s="421"/>
      <c r="R925" s="421"/>
      <c r="S925" s="421"/>
      <c r="T925" s="421"/>
      <c r="V925" s="21"/>
    </row>
    <row r="926" spans="1:22" s="4" customFormat="1" ht="21.75" customHeight="1">
      <c r="A926" s="885"/>
      <c r="B926" s="446"/>
      <c r="C926" s="838"/>
      <c r="D926" s="684"/>
      <c r="E926" s="685"/>
      <c r="F926" s="686"/>
      <c r="G926" s="742"/>
      <c r="H926" s="742"/>
      <c r="I926" s="742"/>
      <c r="J926" s="742"/>
      <c r="K926" s="166">
        <v>159.9074</v>
      </c>
      <c r="L926" s="167">
        <v>4</v>
      </c>
      <c r="M926" s="122">
        <v>0</v>
      </c>
      <c r="N926" s="122">
        <v>0</v>
      </c>
      <c r="O926" s="421"/>
      <c r="P926" s="421"/>
      <c r="Q926" s="421"/>
      <c r="R926" s="421"/>
      <c r="S926" s="421"/>
      <c r="T926" s="421"/>
      <c r="V926" s="21"/>
    </row>
    <row r="927" spans="1:22" s="4" customFormat="1" ht="21.75" customHeight="1">
      <c r="A927" s="885"/>
      <c r="B927" s="446"/>
      <c r="C927" s="839"/>
      <c r="D927" s="687"/>
      <c r="E927" s="688"/>
      <c r="F927" s="689"/>
      <c r="G927" s="842" t="s">
        <v>193</v>
      </c>
      <c r="H927" s="843"/>
      <c r="I927" s="843"/>
      <c r="J927" s="843"/>
      <c r="K927" s="844"/>
      <c r="L927" s="5">
        <f>SUM(L923:L926)</f>
        <v>701</v>
      </c>
      <c r="M927" s="5">
        <f>SUM(M923:M926)</f>
        <v>0</v>
      </c>
      <c r="N927" s="5">
        <f>SUM(N923:N926)</f>
        <v>0</v>
      </c>
      <c r="O927" s="422"/>
      <c r="P927" s="422"/>
      <c r="Q927" s="422"/>
      <c r="R927" s="422"/>
      <c r="S927" s="422"/>
      <c r="T927" s="422"/>
      <c r="V927" s="21"/>
    </row>
    <row r="928" spans="1:22" s="4" customFormat="1" ht="21.75" customHeight="1">
      <c r="A928" s="885"/>
      <c r="B928" s="446"/>
      <c r="C928" s="837" t="s">
        <v>397</v>
      </c>
      <c r="D928" s="645" t="s">
        <v>496</v>
      </c>
      <c r="E928" s="646"/>
      <c r="F928" s="647"/>
      <c r="G928" s="740" t="s">
        <v>403</v>
      </c>
      <c r="H928" s="740" t="s">
        <v>404</v>
      </c>
      <c r="I928" s="740" t="s">
        <v>405</v>
      </c>
      <c r="J928" s="740" t="s">
        <v>120</v>
      </c>
      <c r="K928" s="166">
        <v>59.816699999999997</v>
      </c>
      <c r="L928" s="167">
        <v>185</v>
      </c>
      <c r="M928" s="222">
        <v>0</v>
      </c>
      <c r="N928" s="222">
        <v>0</v>
      </c>
      <c r="O928" s="420" t="s">
        <v>820</v>
      </c>
      <c r="P928" s="420" t="s">
        <v>822</v>
      </c>
      <c r="Q928" s="420" t="s">
        <v>823</v>
      </c>
      <c r="R928" s="420" t="s">
        <v>121</v>
      </c>
      <c r="S928" s="420" t="s">
        <v>952</v>
      </c>
      <c r="T928" s="420" t="s">
        <v>947</v>
      </c>
      <c r="V928" s="21"/>
    </row>
    <row r="929" spans="1:22" s="4" customFormat="1" ht="21.75" customHeight="1">
      <c r="A929" s="885"/>
      <c r="B929" s="446"/>
      <c r="C929" s="838"/>
      <c r="D929" s="684"/>
      <c r="E929" s="685"/>
      <c r="F929" s="686"/>
      <c r="G929" s="741"/>
      <c r="H929" s="741"/>
      <c r="I929" s="741"/>
      <c r="J929" s="741"/>
      <c r="K929" s="166">
        <v>75.950400000000002</v>
      </c>
      <c r="L929" s="167">
        <v>93</v>
      </c>
      <c r="M929" s="222">
        <v>0</v>
      </c>
      <c r="N929" s="222">
        <v>0</v>
      </c>
      <c r="O929" s="421"/>
      <c r="P929" s="421"/>
      <c r="Q929" s="421"/>
      <c r="R929" s="421"/>
      <c r="S929" s="421"/>
      <c r="T929" s="421"/>
      <c r="V929" s="21"/>
    </row>
    <row r="930" spans="1:22" s="4" customFormat="1" ht="21.75" customHeight="1">
      <c r="A930" s="885"/>
      <c r="B930" s="446"/>
      <c r="C930" s="838"/>
      <c r="D930" s="684"/>
      <c r="E930" s="685"/>
      <c r="F930" s="686"/>
      <c r="G930" s="741"/>
      <c r="H930" s="741"/>
      <c r="I930" s="741"/>
      <c r="J930" s="741"/>
      <c r="K930" s="166">
        <v>75.950400000000002</v>
      </c>
      <c r="L930" s="167">
        <v>91</v>
      </c>
      <c r="M930" s="222">
        <v>0</v>
      </c>
      <c r="N930" s="222">
        <v>0</v>
      </c>
      <c r="O930" s="421"/>
      <c r="P930" s="421"/>
      <c r="Q930" s="421"/>
      <c r="R930" s="421"/>
      <c r="S930" s="421"/>
      <c r="T930" s="421"/>
      <c r="V930" s="21"/>
    </row>
    <row r="931" spans="1:22" s="4" customFormat="1" ht="21.75" customHeight="1">
      <c r="A931" s="885"/>
      <c r="B931" s="446"/>
      <c r="C931" s="838"/>
      <c r="D931" s="684"/>
      <c r="E931" s="685"/>
      <c r="F931" s="686"/>
      <c r="G931" s="741"/>
      <c r="H931" s="741"/>
      <c r="I931" s="741"/>
      <c r="J931" s="741"/>
      <c r="K931" s="166">
        <v>84.937100000000001</v>
      </c>
      <c r="L931" s="167">
        <v>206</v>
      </c>
      <c r="M931" s="222">
        <v>0</v>
      </c>
      <c r="N931" s="222">
        <v>0</v>
      </c>
      <c r="O931" s="421"/>
      <c r="P931" s="421"/>
      <c r="Q931" s="421"/>
      <c r="R931" s="421"/>
      <c r="S931" s="421"/>
      <c r="T931" s="421"/>
      <c r="V931" s="21"/>
    </row>
    <row r="932" spans="1:22" s="4" customFormat="1" ht="21.75" customHeight="1">
      <c r="A932" s="885"/>
      <c r="B932" s="446"/>
      <c r="C932" s="838"/>
      <c r="D932" s="684"/>
      <c r="E932" s="685"/>
      <c r="F932" s="686"/>
      <c r="G932" s="742"/>
      <c r="H932" s="742"/>
      <c r="I932" s="742"/>
      <c r="J932" s="742"/>
      <c r="K932" s="166">
        <v>84.961600000000004</v>
      </c>
      <c r="L932" s="167">
        <v>173</v>
      </c>
      <c r="M932" s="222">
        <v>0</v>
      </c>
      <c r="N932" s="222">
        <v>0</v>
      </c>
      <c r="O932" s="421"/>
      <c r="P932" s="421"/>
      <c r="Q932" s="421"/>
      <c r="R932" s="421"/>
      <c r="S932" s="421"/>
      <c r="T932" s="421"/>
      <c r="V932" s="21"/>
    </row>
    <row r="933" spans="1:22" s="4" customFormat="1" ht="21.75" customHeight="1">
      <c r="A933" s="885"/>
      <c r="B933" s="446"/>
      <c r="C933" s="839"/>
      <c r="D933" s="687"/>
      <c r="E933" s="688"/>
      <c r="F933" s="689"/>
      <c r="G933" s="842" t="s">
        <v>193</v>
      </c>
      <c r="H933" s="843"/>
      <c r="I933" s="843"/>
      <c r="J933" s="843"/>
      <c r="K933" s="844"/>
      <c r="L933" s="5">
        <f>SUM(L928:L932)</f>
        <v>748</v>
      </c>
      <c r="M933" s="5">
        <f>SUM(M928:M932)</f>
        <v>0</v>
      </c>
      <c r="N933" s="5">
        <f>SUM(N928:N932)</f>
        <v>0</v>
      </c>
      <c r="O933" s="422"/>
      <c r="P933" s="422"/>
      <c r="Q933" s="422"/>
      <c r="R933" s="422"/>
      <c r="S933" s="422"/>
      <c r="T933" s="422"/>
      <c r="V933" s="21"/>
    </row>
    <row r="934" spans="1:22" s="4" customFormat="1" ht="21.75" customHeight="1">
      <c r="A934" s="885"/>
      <c r="B934" s="446"/>
      <c r="C934" s="837" t="s">
        <v>397</v>
      </c>
      <c r="D934" s="645" t="s">
        <v>493</v>
      </c>
      <c r="E934" s="646"/>
      <c r="F934" s="647"/>
      <c r="G934" s="740" t="s">
        <v>403</v>
      </c>
      <c r="H934" s="740" t="s">
        <v>404</v>
      </c>
      <c r="I934" s="740" t="s">
        <v>119</v>
      </c>
      <c r="J934" s="740" t="s">
        <v>120</v>
      </c>
      <c r="K934" s="166">
        <v>59.816699999999997</v>
      </c>
      <c r="L934" s="167">
        <v>143</v>
      </c>
      <c r="M934" s="222">
        <v>0</v>
      </c>
      <c r="N934" s="222">
        <v>0</v>
      </c>
      <c r="O934" s="420" t="s">
        <v>820</v>
      </c>
      <c r="P934" s="420" t="s">
        <v>822</v>
      </c>
      <c r="Q934" s="420" t="s">
        <v>823</v>
      </c>
      <c r="R934" s="420" t="s">
        <v>121</v>
      </c>
      <c r="S934" s="420" t="s">
        <v>952</v>
      </c>
      <c r="T934" s="420" t="s">
        <v>947</v>
      </c>
      <c r="V934" s="21"/>
    </row>
    <row r="935" spans="1:22" s="4" customFormat="1" ht="21.75" customHeight="1">
      <c r="A935" s="885"/>
      <c r="B935" s="446"/>
      <c r="C935" s="838"/>
      <c r="D935" s="684"/>
      <c r="E935" s="685"/>
      <c r="F935" s="686"/>
      <c r="G935" s="741"/>
      <c r="H935" s="741"/>
      <c r="I935" s="741"/>
      <c r="J935" s="741"/>
      <c r="K935" s="166">
        <v>75.950400000000002</v>
      </c>
      <c r="L935" s="167">
        <v>74</v>
      </c>
      <c r="M935" s="222">
        <v>0</v>
      </c>
      <c r="N935" s="222">
        <v>0</v>
      </c>
      <c r="O935" s="421"/>
      <c r="P935" s="421"/>
      <c r="Q935" s="421"/>
      <c r="R935" s="421"/>
      <c r="S935" s="421"/>
      <c r="T935" s="421"/>
      <c r="V935" s="21"/>
    </row>
    <row r="936" spans="1:22" s="4" customFormat="1" ht="21.75" customHeight="1">
      <c r="A936" s="885"/>
      <c r="B936" s="446"/>
      <c r="C936" s="838"/>
      <c r="D936" s="684"/>
      <c r="E936" s="685"/>
      <c r="F936" s="686"/>
      <c r="G936" s="741"/>
      <c r="H936" s="741"/>
      <c r="I936" s="741"/>
      <c r="J936" s="741"/>
      <c r="K936" s="166">
        <v>75.950400000000002</v>
      </c>
      <c r="L936" s="167">
        <v>67</v>
      </c>
      <c r="M936" s="222">
        <v>0</v>
      </c>
      <c r="N936" s="222">
        <v>0</v>
      </c>
      <c r="O936" s="421"/>
      <c r="P936" s="421"/>
      <c r="Q936" s="421"/>
      <c r="R936" s="421"/>
      <c r="S936" s="421"/>
      <c r="T936" s="421"/>
      <c r="V936" s="21"/>
    </row>
    <row r="937" spans="1:22" s="4" customFormat="1" ht="21.75" customHeight="1">
      <c r="A937" s="885"/>
      <c r="B937" s="446"/>
      <c r="C937" s="838"/>
      <c r="D937" s="684"/>
      <c r="E937" s="685"/>
      <c r="F937" s="686"/>
      <c r="G937" s="741"/>
      <c r="H937" s="741"/>
      <c r="I937" s="741"/>
      <c r="J937" s="741"/>
      <c r="K937" s="166">
        <v>84.937100000000001</v>
      </c>
      <c r="L937" s="167">
        <v>174</v>
      </c>
      <c r="M937" s="222">
        <v>0</v>
      </c>
      <c r="N937" s="222">
        <v>0</v>
      </c>
      <c r="O937" s="421"/>
      <c r="P937" s="421"/>
      <c r="Q937" s="421"/>
      <c r="R937" s="421"/>
      <c r="S937" s="421"/>
      <c r="T937" s="421"/>
      <c r="V937" s="21"/>
    </row>
    <row r="938" spans="1:22" s="4" customFormat="1" ht="21.75" customHeight="1">
      <c r="A938" s="885"/>
      <c r="B938" s="446"/>
      <c r="C938" s="838"/>
      <c r="D938" s="684"/>
      <c r="E938" s="685"/>
      <c r="F938" s="686"/>
      <c r="G938" s="742"/>
      <c r="H938" s="742"/>
      <c r="I938" s="742"/>
      <c r="J938" s="742"/>
      <c r="K938" s="166">
        <v>84.961600000000004</v>
      </c>
      <c r="L938" s="167">
        <v>92</v>
      </c>
      <c r="M938" s="222">
        <v>0</v>
      </c>
      <c r="N938" s="222">
        <v>0</v>
      </c>
      <c r="O938" s="421"/>
      <c r="P938" s="421"/>
      <c r="Q938" s="421"/>
      <c r="R938" s="421"/>
      <c r="S938" s="421"/>
      <c r="T938" s="421"/>
      <c r="V938" s="21"/>
    </row>
    <row r="939" spans="1:22" s="4" customFormat="1" ht="21.75" customHeight="1">
      <c r="A939" s="885"/>
      <c r="B939" s="446"/>
      <c r="C939" s="839"/>
      <c r="D939" s="687"/>
      <c r="E939" s="688"/>
      <c r="F939" s="689"/>
      <c r="G939" s="842" t="s">
        <v>193</v>
      </c>
      <c r="H939" s="843"/>
      <c r="I939" s="843"/>
      <c r="J939" s="843"/>
      <c r="K939" s="844"/>
      <c r="L939" s="5">
        <f>SUM(L934:L938)</f>
        <v>550</v>
      </c>
      <c r="M939" s="5">
        <f>SUM(M934:M938)</f>
        <v>0</v>
      </c>
      <c r="N939" s="5">
        <f>SUM(N934:N938)</f>
        <v>0</v>
      </c>
      <c r="O939" s="422"/>
      <c r="P939" s="422"/>
      <c r="Q939" s="422"/>
      <c r="R939" s="422"/>
      <c r="S939" s="422"/>
      <c r="T939" s="422"/>
      <c r="V939" s="21"/>
    </row>
    <row r="940" spans="1:22" s="4" customFormat="1" ht="21.75" customHeight="1">
      <c r="A940" s="885"/>
      <c r="B940" s="446"/>
      <c r="C940" s="837" t="s">
        <v>397</v>
      </c>
      <c r="D940" s="645" t="s">
        <v>494</v>
      </c>
      <c r="E940" s="646"/>
      <c r="F940" s="647"/>
      <c r="G940" s="676" t="s">
        <v>435</v>
      </c>
      <c r="H940" s="676" t="s">
        <v>436</v>
      </c>
      <c r="I940" s="740" t="s">
        <v>437</v>
      </c>
      <c r="J940" s="740" t="s">
        <v>438</v>
      </c>
      <c r="K940" s="166">
        <v>84.5535</v>
      </c>
      <c r="L940" s="167">
        <v>342</v>
      </c>
      <c r="M940" s="122">
        <v>0</v>
      </c>
      <c r="N940" s="122">
        <v>0</v>
      </c>
      <c r="O940" s="420" t="s">
        <v>824</v>
      </c>
      <c r="P940" s="420" t="s">
        <v>825</v>
      </c>
      <c r="Q940" s="420" t="s">
        <v>826</v>
      </c>
      <c r="R940" s="420" t="s">
        <v>439</v>
      </c>
      <c r="S940" s="420" t="s">
        <v>952</v>
      </c>
      <c r="T940" s="420" t="s">
        <v>947</v>
      </c>
      <c r="V940" s="21"/>
    </row>
    <row r="941" spans="1:22" s="4" customFormat="1" ht="21.75" customHeight="1">
      <c r="A941" s="885"/>
      <c r="B941" s="446"/>
      <c r="C941" s="838"/>
      <c r="D941" s="684"/>
      <c r="E941" s="685"/>
      <c r="F941" s="686"/>
      <c r="G941" s="677"/>
      <c r="H941" s="677"/>
      <c r="I941" s="741"/>
      <c r="J941" s="741"/>
      <c r="K941" s="166">
        <v>84.504999999999995</v>
      </c>
      <c r="L941" s="167">
        <v>71</v>
      </c>
      <c r="M941" s="122">
        <v>0</v>
      </c>
      <c r="N941" s="122">
        <v>0</v>
      </c>
      <c r="O941" s="421"/>
      <c r="P941" s="421"/>
      <c r="Q941" s="421"/>
      <c r="R941" s="421"/>
      <c r="S941" s="421"/>
      <c r="T941" s="421"/>
      <c r="V941" s="21"/>
    </row>
    <row r="942" spans="1:22" s="4" customFormat="1" ht="21.75" customHeight="1">
      <c r="A942" s="885"/>
      <c r="B942" s="446"/>
      <c r="C942" s="838"/>
      <c r="D942" s="684"/>
      <c r="E942" s="685"/>
      <c r="F942" s="686"/>
      <c r="G942" s="678"/>
      <c r="H942" s="678"/>
      <c r="I942" s="742"/>
      <c r="J942" s="742"/>
      <c r="K942" s="166">
        <v>84.3874</v>
      </c>
      <c r="L942" s="167">
        <v>105</v>
      </c>
      <c r="M942" s="122">
        <v>0</v>
      </c>
      <c r="N942" s="122">
        <v>0</v>
      </c>
      <c r="O942" s="421"/>
      <c r="P942" s="421"/>
      <c r="Q942" s="421"/>
      <c r="R942" s="421"/>
      <c r="S942" s="421"/>
      <c r="T942" s="421"/>
      <c r="V942" s="21"/>
    </row>
    <row r="943" spans="1:22" s="4" customFormat="1" ht="21.75" customHeight="1">
      <c r="A943" s="885"/>
      <c r="B943" s="446"/>
      <c r="C943" s="839"/>
      <c r="D943" s="687"/>
      <c r="E943" s="688"/>
      <c r="F943" s="689"/>
      <c r="G943" s="842" t="s">
        <v>193</v>
      </c>
      <c r="H943" s="843"/>
      <c r="I943" s="843"/>
      <c r="J943" s="843"/>
      <c r="K943" s="844"/>
      <c r="L943" s="5">
        <f>SUM(L940:L942)</f>
        <v>518</v>
      </c>
      <c r="M943" s="5">
        <f>SUM(M940:M942)</f>
        <v>0</v>
      </c>
      <c r="N943" s="5">
        <f>SUM(N940:N942)</f>
        <v>0</v>
      </c>
      <c r="O943" s="422"/>
      <c r="P943" s="422"/>
      <c r="Q943" s="422"/>
      <c r="R943" s="422"/>
      <c r="S943" s="422"/>
      <c r="T943" s="422"/>
      <c r="V943" s="21"/>
    </row>
    <row r="944" spans="1:22" s="4" customFormat="1" ht="21.75" customHeight="1">
      <c r="A944" s="885"/>
      <c r="B944" s="446"/>
      <c r="C944" s="837" t="s">
        <v>440</v>
      </c>
      <c r="D944" s="645" t="s">
        <v>495</v>
      </c>
      <c r="E944" s="646"/>
      <c r="F944" s="647"/>
      <c r="G944" s="740" t="s">
        <v>441</v>
      </c>
      <c r="H944" s="740" t="s">
        <v>442</v>
      </c>
      <c r="I944" s="740" t="s">
        <v>437</v>
      </c>
      <c r="J944" s="740" t="s">
        <v>438</v>
      </c>
      <c r="K944" s="166">
        <v>96.176500000000004</v>
      </c>
      <c r="L944" s="167">
        <v>407</v>
      </c>
      <c r="M944" s="122">
        <v>0</v>
      </c>
      <c r="N944" s="122">
        <v>0</v>
      </c>
      <c r="O944" s="420" t="s">
        <v>825</v>
      </c>
      <c r="P944" s="420" t="s">
        <v>827</v>
      </c>
      <c r="Q944" s="420" t="s">
        <v>828</v>
      </c>
      <c r="R944" s="420" t="s">
        <v>439</v>
      </c>
      <c r="S944" s="420" t="s">
        <v>952</v>
      </c>
      <c r="T944" s="420" t="s">
        <v>948</v>
      </c>
      <c r="V944" s="21"/>
    </row>
    <row r="945" spans="1:22" s="4" customFormat="1" ht="21.75" customHeight="1">
      <c r="A945" s="885"/>
      <c r="B945" s="446"/>
      <c r="C945" s="838"/>
      <c r="D945" s="684"/>
      <c r="E945" s="685"/>
      <c r="F945" s="686"/>
      <c r="G945" s="741"/>
      <c r="H945" s="741"/>
      <c r="I945" s="741"/>
      <c r="J945" s="741"/>
      <c r="K945" s="166">
        <v>96.176500000000004</v>
      </c>
      <c r="L945" s="167">
        <v>1</v>
      </c>
      <c r="M945" s="122">
        <v>0</v>
      </c>
      <c r="N945" s="122">
        <v>0</v>
      </c>
      <c r="O945" s="421"/>
      <c r="P945" s="421"/>
      <c r="Q945" s="421"/>
      <c r="R945" s="421"/>
      <c r="S945" s="421"/>
      <c r="T945" s="421"/>
      <c r="V945" s="21"/>
    </row>
    <row r="946" spans="1:22" s="4" customFormat="1" ht="21.75" customHeight="1">
      <c r="A946" s="885"/>
      <c r="B946" s="446"/>
      <c r="C946" s="838"/>
      <c r="D946" s="684"/>
      <c r="E946" s="685"/>
      <c r="F946" s="686"/>
      <c r="G946" s="741"/>
      <c r="H946" s="741"/>
      <c r="I946" s="741"/>
      <c r="J946" s="741"/>
      <c r="K946" s="166">
        <v>104.206</v>
      </c>
      <c r="L946" s="167">
        <v>504</v>
      </c>
      <c r="M946" s="122">
        <v>0</v>
      </c>
      <c r="N946" s="122">
        <v>0</v>
      </c>
      <c r="O946" s="421"/>
      <c r="P946" s="421"/>
      <c r="Q946" s="421"/>
      <c r="R946" s="421"/>
      <c r="S946" s="421"/>
      <c r="T946" s="421"/>
      <c r="V946" s="21"/>
    </row>
    <row r="947" spans="1:22" s="4" customFormat="1" ht="21.75" customHeight="1">
      <c r="A947" s="885"/>
      <c r="B947" s="446"/>
      <c r="C947" s="838"/>
      <c r="D947" s="684"/>
      <c r="E947" s="685"/>
      <c r="F947" s="686"/>
      <c r="G947" s="742"/>
      <c r="H947" s="742"/>
      <c r="I947" s="742"/>
      <c r="J947" s="742"/>
      <c r="K947" s="166">
        <v>159.90729999999999</v>
      </c>
      <c r="L947" s="167">
        <v>5</v>
      </c>
      <c r="M947" s="122">
        <v>0</v>
      </c>
      <c r="N947" s="122">
        <v>0</v>
      </c>
      <c r="O947" s="421"/>
      <c r="P947" s="421"/>
      <c r="Q947" s="421"/>
      <c r="R947" s="421"/>
      <c r="S947" s="421"/>
      <c r="T947" s="421"/>
      <c r="V947" s="21"/>
    </row>
    <row r="948" spans="1:22" s="4" customFormat="1" ht="21.75" customHeight="1">
      <c r="A948" s="885"/>
      <c r="B948" s="446"/>
      <c r="C948" s="839"/>
      <c r="D948" s="687"/>
      <c r="E948" s="688"/>
      <c r="F948" s="689"/>
      <c r="G948" s="468" t="s">
        <v>443</v>
      </c>
      <c r="H948" s="469"/>
      <c r="I948" s="469"/>
      <c r="J948" s="469"/>
      <c r="K948" s="470"/>
      <c r="L948" s="5">
        <f>SUM(L944:L947)</f>
        <v>917</v>
      </c>
      <c r="M948" s="5">
        <f>SUM(M944:M947)</f>
        <v>0</v>
      </c>
      <c r="N948" s="5">
        <f>SUM(N944:N947)</f>
        <v>0</v>
      </c>
      <c r="O948" s="422"/>
      <c r="P948" s="422"/>
      <c r="Q948" s="422"/>
      <c r="R948" s="422"/>
      <c r="S948" s="422"/>
      <c r="T948" s="422"/>
      <c r="V948" s="21"/>
    </row>
    <row r="949" spans="1:22" s="4" customFormat="1" ht="21.75" customHeight="1">
      <c r="A949" s="885"/>
      <c r="B949" s="446"/>
      <c r="C949" s="455" t="s">
        <v>406</v>
      </c>
      <c r="D949" s="645" t="s">
        <v>407</v>
      </c>
      <c r="E949" s="646"/>
      <c r="F949" s="647"/>
      <c r="G949" s="676" t="s">
        <v>395</v>
      </c>
      <c r="H949" s="676" t="s">
        <v>408</v>
      </c>
      <c r="I949" s="740" t="s">
        <v>119</v>
      </c>
      <c r="J949" s="740" t="s">
        <v>120</v>
      </c>
      <c r="K949" s="42">
        <v>67.607799999999997</v>
      </c>
      <c r="L949" s="167">
        <v>1</v>
      </c>
      <c r="M949" s="222">
        <v>0</v>
      </c>
      <c r="N949" s="167">
        <v>0</v>
      </c>
      <c r="O949" s="420" t="s">
        <v>829</v>
      </c>
      <c r="P949" s="420" t="s">
        <v>830</v>
      </c>
      <c r="Q949" s="420" t="s">
        <v>831</v>
      </c>
      <c r="R949" s="420" t="s">
        <v>122</v>
      </c>
      <c r="S949" s="420"/>
      <c r="T949" s="420" t="s">
        <v>949</v>
      </c>
      <c r="V949" s="21"/>
    </row>
    <row r="950" spans="1:22" s="4" customFormat="1" ht="21.75" customHeight="1">
      <c r="A950" s="885"/>
      <c r="B950" s="446"/>
      <c r="C950" s="456"/>
      <c r="D950" s="684"/>
      <c r="E950" s="685"/>
      <c r="F950" s="686"/>
      <c r="G950" s="677"/>
      <c r="H950" s="677"/>
      <c r="I950" s="741"/>
      <c r="J950" s="741"/>
      <c r="K950" s="42">
        <v>69.313299999999998</v>
      </c>
      <c r="L950" s="167">
        <v>19</v>
      </c>
      <c r="M950" s="222">
        <v>0</v>
      </c>
      <c r="N950" s="167">
        <v>0</v>
      </c>
      <c r="O950" s="421"/>
      <c r="P950" s="421"/>
      <c r="Q950" s="421"/>
      <c r="R950" s="421"/>
      <c r="S950" s="421"/>
      <c r="T950" s="421"/>
      <c r="V950" s="21"/>
    </row>
    <row r="951" spans="1:22" s="4" customFormat="1" ht="21.75" customHeight="1">
      <c r="A951" s="885"/>
      <c r="B951" s="446"/>
      <c r="C951" s="456"/>
      <c r="D951" s="684"/>
      <c r="E951" s="685"/>
      <c r="F951" s="686"/>
      <c r="G951" s="677"/>
      <c r="H951" s="677"/>
      <c r="I951" s="741"/>
      <c r="J951" s="741"/>
      <c r="K951" s="42">
        <v>69.311800000000005</v>
      </c>
      <c r="L951" s="167">
        <v>1</v>
      </c>
      <c r="M951" s="222">
        <v>0</v>
      </c>
      <c r="N951" s="167">
        <v>0</v>
      </c>
      <c r="O951" s="421"/>
      <c r="P951" s="421"/>
      <c r="Q951" s="421"/>
      <c r="R951" s="421"/>
      <c r="S951" s="421"/>
      <c r="T951" s="421"/>
      <c r="V951" s="21"/>
    </row>
    <row r="952" spans="1:22" s="4" customFormat="1" ht="21.75" customHeight="1">
      <c r="A952" s="885"/>
      <c r="B952" s="446"/>
      <c r="C952" s="456"/>
      <c r="D952" s="684"/>
      <c r="E952" s="685"/>
      <c r="F952" s="686"/>
      <c r="G952" s="677"/>
      <c r="H952" s="677"/>
      <c r="I952" s="741"/>
      <c r="J952" s="741"/>
      <c r="K952" s="42">
        <v>70.625799999999998</v>
      </c>
      <c r="L952" s="167">
        <v>7</v>
      </c>
      <c r="M952" s="222">
        <v>0</v>
      </c>
      <c r="N952" s="167">
        <v>0</v>
      </c>
      <c r="O952" s="421"/>
      <c r="P952" s="421"/>
      <c r="Q952" s="421"/>
      <c r="R952" s="421"/>
      <c r="S952" s="421"/>
      <c r="T952" s="421"/>
      <c r="V952" s="21"/>
    </row>
    <row r="953" spans="1:22" s="4" customFormat="1" ht="21.75" customHeight="1">
      <c r="A953" s="885"/>
      <c r="B953" s="446"/>
      <c r="C953" s="456"/>
      <c r="D953" s="684"/>
      <c r="E953" s="685"/>
      <c r="F953" s="686"/>
      <c r="G953" s="677"/>
      <c r="H953" s="677"/>
      <c r="I953" s="741"/>
      <c r="J953" s="741"/>
      <c r="K953" s="42">
        <v>73.199299999999994</v>
      </c>
      <c r="L953" s="167">
        <v>8</v>
      </c>
      <c r="M953" s="222">
        <v>0</v>
      </c>
      <c r="N953" s="167">
        <v>0</v>
      </c>
      <c r="O953" s="421"/>
      <c r="P953" s="421"/>
      <c r="Q953" s="421"/>
      <c r="R953" s="421"/>
      <c r="S953" s="421"/>
      <c r="T953" s="421"/>
      <c r="V953" s="21"/>
    </row>
    <row r="954" spans="1:22" s="4" customFormat="1" ht="21.75" customHeight="1">
      <c r="A954" s="885"/>
      <c r="B954" s="446"/>
      <c r="C954" s="456"/>
      <c r="D954" s="684"/>
      <c r="E954" s="685"/>
      <c r="F954" s="686"/>
      <c r="G954" s="678"/>
      <c r="H954" s="678"/>
      <c r="I954" s="742"/>
      <c r="J954" s="742"/>
      <c r="K954" s="42">
        <v>84.460300000000004</v>
      </c>
      <c r="L954" s="167">
        <v>1</v>
      </c>
      <c r="M954" s="222">
        <v>0</v>
      </c>
      <c r="N954" s="167">
        <v>0</v>
      </c>
      <c r="O954" s="421"/>
      <c r="P954" s="421"/>
      <c r="Q954" s="421"/>
      <c r="R954" s="421"/>
      <c r="S954" s="421"/>
      <c r="T954" s="421"/>
      <c r="V954" s="21"/>
    </row>
    <row r="955" spans="1:22" s="4" customFormat="1" ht="21.75" customHeight="1">
      <c r="A955" s="885"/>
      <c r="B955" s="447"/>
      <c r="C955" s="457"/>
      <c r="D955" s="687"/>
      <c r="E955" s="688"/>
      <c r="F955" s="689"/>
      <c r="G955" s="468" t="s">
        <v>118</v>
      </c>
      <c r="H955" s="469"/>
      <c r="I955" s="469"/>
      <c r="J955" s="469"/>
      <c r="K955" s="470"/>
      <c r="L955" s="5">
        <f>SUM(L949:L954)</f>
        <v>37</v>
      </c>
      <c r="M955" s="5">
        <f>SUM(M949:M954)</f>
        <v>0</v>
      </c>
      <c r="N955" s="5">
        <f>SUM(N949:N954)</f>
        <v>0</v>
      </c>
      <c r="O955" s="422"/>
      <c r="P955" s="422"/>
      <c r="Q955" s="422"/>
      <c r="R955" s="422"/>
      <c r="S955" s="422"/>
      <c r="T955" s="422"/>
      <c r="V955" s="21"/>
    </row>
    <row r="956" spans="1:22" ht="17.25" customHeight="1">
      <c r="A956" s="885"/>
      <c r="B956" s="853"/>
      <c r="C956" s="455" t="s">
        <v>1144</v>
      </c>
      <c r="D956" s="645" t="s">
        <v>1145</v>
      </c>
      <c r="E956" s="646"/>
      <c r="F956" s="647"/>
      <c r="G956" s="676" t="s">
        <v>1146</v>
      </c>
      <c r="H956" s="676" t="s">
        <v>1147</v>
      </c>
      <c r="I956" s="740" t="s">
        <v>1148</v>
      </c>
      <c r="J956" s="740" t="s">
        <v>1149</v>
      </c>
      <c r="K956" s="42">
        <v>69.741100000000003</v>
      </c>
      <c r="L956" s="167">
        <v>25</v>
      </c>
      <c r="M956" s="222">
        <v>0</v>
      </c>
      <c r="N956" s="222">
        <v>0</v>
      </c>
      <c r="O956" s="420" t="s">
        <v>1150</v>
      </c>
      <c r="P956" s="420" t="s">
        <v>1151</v>
      </c>
      <c r="Q956" s="420" t="s">
        <v>1152</v>
      </c>
      <c r="R956" s="420" t="s">
        <v>1153</v>
      </c>
      <c r="S956" s="420"/>
      <c r="T956" s="420" t="s">
        <v>1148</v>
      </c>
      <c r="U956" s="187"/>
      <c r="V956" s="21"/>
    </row>
    <row r="957" spans="1:22" ht="17.25" customHeight="1">
      <c r="A957" s="885"/>
      <c r="B957" s="854"/>
      <c r="C957" s="456"/>
      <c r="D957" s="684"/>
      <c r="E957" s="685"/>
      <c r="F957" s="686"/>
      <c r="G957" s="677"/>
      <c r="H957" s="677"/>
      <c r="I957" s="741"/>
      <c r="J957" s="741"/>
      <c r="K957" s="42">
        <v>68.242099999999994</v>
      </c>
      <c r="L957" s="167">
        <v>28</v>
      </c>
      <c r="M957" s="222">
        <v>0</v>
      </c>
      <c r="N957" s="222">
        <v>0</v>
      </c>
      <c r="O957" s="421"/>
      <c r="P957" s="421"/>
      <c r="Q957" s="421"/>
      <c r="R957" s="421"/>
      <c r="S957" s="421"/>
      <c r="T957" s="421"/>
      <c r="U957" s="187"/>
      <c r="V957" s="21"/>
    </row>
    <row r="958" spans="1:22" ht="17.25" customHeight="1">
      <c r="A958" s="885"/>
      <c r="B958" s="854"/>
      <c r="C958" s="456"/>
      <c r="D958" s="684"/>
      <c r="E958" s="685"/>
      <c r="F958" s="686"/>
      <c r="G958" s="677"/>
      <c r="H958" s="677"/>
      <c r="I958" s="741"/>
      <c r="J958" s="741"/>
      <c r="K958" s="42">
        <v>68.174800000000005</v>
      </c>
      <c r="L958" s="167">
        <v>14</v>
      </c>
      <c r="M958" s="222">
        <v>0</v>
      </c>
      <c r="N958" s="222">
        <v>0</v>
      </c>
      <c r="O958" s="421"/>
      <c r="P958" s="421"/>
      <c r="Q958" s="421"/>
      <c r="R958" s="421"/>
      <c r="S958" s="421"/>
      <c r="T958" s="421"/>
    </row>
    <row r="959" spans="1:22" ht="17.25" customHeight="1">
      <c r="A959" s="885"/>
      <c r="B959" s="854"/>
      <c r="C959" s="456"/>
      <c r="D959" s="684"/>
      <c r="E959" s="685"/>
      <c r="F959" s="686"/>
      <c r="G959" s="677"/>
      <c r="H959" s="677"/>
      <c r="I959" s="741"/>
      <c r="J959" s="741"/>
      <c r="K959" s="42">
        <v>67.694100000000006</v>
      </c>
      <c r="L959" s="167">
        <v>14</v>
      </c>
      <c r="M959" s="222">
        <v>0</v>
      </c>
      <c r="N959" s="222">
        <v>0</v>
      </c>
      <c r="O959" s="421"/>
      <c r="P959" s="421"/>
      <c r="Q959" s="421"/>
      <c r="R959" s="421"/>
      <c r="S959" s="421"/>
      <c r="T959" s="421"/>
    </row>
    <row r="960" spans="1:22" ht="17.25" customHeight="1">
      <c r="A960" s="885"/>
      <c r="B960" s="854"/>
      <c r="C960" s="456"/>
      <c r="D960" s="684"/>
      <c r="E960" s="685"/>
      <c r="F960" s="686"/>
      <c r="G960" s="677"/>
      <c r="H960" s="677"/>
      <c r="I960" s="741"/>
      <c r="J960" s="741"/>
      <c r="K960" s="42">
        <v>67.620599999999996</v>
      </c>
      <c r="L960" s="167">
        <v>14</v>
      </c>
      <c r="M960" s="222">
        <v>0</v>
      </c>
      <c r="N960" s="222">
        <v>0</v>
      </c>
      <c r="O960" s="421"/>
      <c r="P960" s="421"/>
      <c r="Q960" s="421"/>
      <c r="R960" s="421"/>
      <c r="S960" s="421"/>
      <c r="T960" s="421"/>
    </row>
    <row r="961" spans="1:23" ht="17.25" customHeight="1">
      <c r="A961" s="885"/>
      <c r="B961" s="854"/>
      <c r="C961" s="456"/>
      <c r="D961" s="684"/>
      <c r="E961" s="685"/>
      <c r="F961" s="686"/>
      <c r="G961" s="677"/>
      <c r="H961" s="677"/>
      <c r="I961" s="741"/>
      <c r="J961" s="741"/>
      <c r="K961" s="42">
        <v>53.044699999999999</v>
      </c>
      <c r="L961" s="167">
        <v>56</v>
      </c>
      <c r="M961" s="222">
        <v>0</v>
      </c>
      <c r="N961" s="222">
        <v>0</v>
      </c>
      <c r="O961" s="421"/>
      <c r="P961" s="421"/>
      <c r="Q961" s="421"/>
      <c r="R961" s="421"/>
      <c r="S961" s="421"/>
      <c r="T961" s="421"/>
    </row>
    <row r="962" spans="1:23" ht="17.25" customHeight="1">
      <c r="A962" s="885"/>
      <c r="B962" s="854"/>
      <c r="C962" s="456"/>
      <c r="D962" s="684"/>
      <c r="E962" s="685"/>
      <c r="F962" s="686"/>
      <c r="G962" s="678"/>
      <c r="H962" s="678"/>
      <c r="I962" s="742"/>
      <c r="J962" s="742"/>
      <c r="K962" s="42">
        <v>53.043900000000001</v>
      </c>
      <c r="L962" s="167">
        <v>14</v>
      </c>
      <c r="M962" s="222">
        <v>0</v>
      </c>
      <c r="N962" s="222">
        <v>0</v>
      </c>
      <c r="O962" s="421"/>
      <c r="P962" s="421"/>
      <c r="Q962" s="421"/>
      <c r="R962" s="421"/>
      <c r="S962" s="421"/>
      <c r="T962" s="421"/>
    </row>
    <row r="963" spans="1:23" ht="17.25" customHeight="1">
      <c r="A963" s="885"/>
      <c r="B963" s="855"/>
      <c r="C963" s="457"/>
      <c r="D963" s="687"/>
      <c r="E963" s="688"/>
      <c r="F963" s="689"/>
      <c r="G963" s="468" t="s">
        <v>1154</v>
      </c>
      <c r="H963" s="469"/>
      <c r="I963" s="469"/>
      <c r="J963" s="469"/>
      <c r="K963" s="470"/>
      <c r="L963" s="137">
        <f>SUM(L956:L962)</f>
        <v>165</v>
      </c>
      <c r="M963" s="137">
        <f t="shared" ref="M963" si="7">SUM(M956:M962)</f>
        <v>0</v>
      </c>
      <c r="N963" s="137">
        <f t="shared" ref="N963" si="8">SUM(N956:N962)</f>
        <v>0</v>
      </c>
      <c r="O963" s="422"/>
      <c r="P963" s="422"/>
      <c r="Q963" s="422"/>
      <c r="R963" s="422"/>
      <c r="S963" s="422"/>
      <c r="T963" s="422"/>
    </row>
    <row r="964" spans="1:23" s="4" customFormat="1" ht="21.75" customHeight="1">
      <c r="A964" s="885"/>
      <c r="B964" s="662" t="s">
        <v>124</v>
      </c>
      <c r="C964" s="663"/>
      <c r="D964" s="663"/>
      <c r="E964" s="663"/>
      <c r="F964" s="663"/>
      <c r="G964" s="663"/>
      <c r="H964" s="663"/>
      <c r="I964" s="663"/>
      <c r="J964" s="663"/>
      <c r="K964" s="664"/>
      <c r="L964" s="16">
        <f>L901+L905+L912+L919+L922+L927+L933+L939+L943+L948+L955+L963</f>
        <v>5440</v>
      </c>
      <c r="M964" s="16">
        <f>M901+M905+M912+M919+M922+M927+M933+M939+M943+M948+M955+M963</f>
        <v>36</v>
      </c>
      <c r="N964" s="16">
        <f t="shared" ref="N964" si="9">N901+N905+N912+N919+N922+N927+N933+N939+N943+N948+N955+N963</f>
        <v>36</v>
      </c>
      <c r="O964" s="53"/>
      <c r="P964" s="1"/>
      <c r="Q964" s="25"/>
      <c r="R964" s="25"/>
      <c r="S964" s="25"/>
      <c r="T964" s="25"/>
      <c r="U964" s="21"/>
      <c r="V964" s="21"/>
    </row>
    <row r="965" spans="1:23" s="4" customFormat="1" ht="21.75" customHeight="1">
      <c r="A965" s="885"/>
      <c r="B965" s="845" t="s">
        <v>1285</v>
      </c>
      <c r="C965" s="455" t="s">
        <v>290</v>
      </c>
      <c r="D965" s="645" t="s">
        <v>409</v>
      </c>
      <c r="E965" s="646"/>
      <c r="F965" s="647"/>
      <c r="G965" s="144" t="s">
        <v>410</v>
      </c>
      <c r="H965" s="144" t="s">
        <v>410</v>
      </c>
      <c r="I965" s="145" t="s">
        <v>119</v>
      </c>
      <c r="J965" s="145" t="s">
        <v>120</v>
      </c>
      <c r="K965" s="43">
        <v>147</v>
      </c>
      <c r="L965" s="136">
        <v>64</v>
      </c>
      <c r="M965" s="324">
        <v>62</v>
      </c>
      <c r="N965" s="324">
        <v>57</v>
      </c>
      <c r="O965" s="448" t="s">
        <v>411</v>
      </c>
      <c r="P965" s="417" t="s">
        <v>412</v>
      </c>
      <c r="Q965" s="417" t="s">
        <v>413</v>
      </c>
      <c r="R965" s="420" t="s">
        <v>122</v>
      </c>
      <c r="S965" s="451" t="s">
        <v>894</v>
      </c>
      <c r="T965" s="451" t="s">
        <v>893</v>
      </c>
      <c r="V965" s="21"/>
    </row>
    <row r="966" spans="1:23" s="4" customFormat="1" ht="21.75" customHeight="1">
      <c r="A966" s="885"/>
      <c r="B966" s="845"/>
      <c r="C966" s="457"/>
      <c r="D966" s="687"/>
      <c r="E966" s="688"/>
      <c r="F966" s="689"/>
      <c r="G966" s="427" t="s">
        <v>118</v>
      </c>
      <c r="H966" s="427"/>
      <c r="I966" s="427"/>
      <c r="J966" s="427"/>
      <c r="K966" s="427"/>
      <c r="L966" s="5">
        <f>L965</f>
        <v>64</v>
      </c>
      <c r="M966" s="5">
        <f>M965</f>
        <v>62</v>
      </c>
      <c r="N966" s="5">
        <f>N965</f>
        <v>57</v>
      </c>
      <c r="O966" s="448"/>
      <c r="P966" s="419"/>
      <c r="Q966" s="419"/>
      <c r="R966" s="422"/>
      <c r="S966" s="451"/>
      <c r="T966" s="451"/>
      <c r="V966" s="21"/>
    </row>
    <row r="967" spans="1:23" s="4" customFormat="1" ht="21.75" customHeight="1">
      <c r="A967" s="885"/>
      <c r="B967" s="845"/>
      <c r="C967" s="415" t="s">
        <v>290</v>
      </c>
      <c r="D967" s="479" t="s">
        <v>414</v>
      </c>
      <c r="E967" s="479"/>
      <c r="F967" s="479"/>
      <c r="G967" s="144" t="s">
        <v>410</v>
      </c>
      <c r="H967" s="144" t="s">
        <v>410</v>
      </c>
      <c r="I967" s="145" t="s">
        <v>119</v>
      </c>
      <c r="J967" s="145" t="s">
        <v>120</v>
      </c>
      <c r="K967" s="43">
        <v>147</v>
      </c>
      <c r="L967" s="167">
        <v>40</v>
      </c>
      <c r="M967" s="324">
        <v>40</v>
      </c>
      <c r="N967" s="324">
        <v>37</v>
      </c>
      <c r="O967" s="448" t="s">
        <v>415</v>
      </c>
      <c r="P967" s="448" t="s">
        <v>416</v>
      </c>
      <c r="Q967" s="448" t="s">
        <v>346</v>
      </c>
      <c r="R967" s="448" t="s">
        <v>122</v>
      </c>
      <c r="S967" s="448" t="s">
        <v>894</v>
      </c>
      <c r="T967" s="448" t="s">
        <v>893</v>
      </c>
      <c r="V967" s="21"/>
    </row>
    <row r="968" spans="1:23" s="4" customFormat="1" ht="21.75" customHeight="1">
      <c r="A968" s="885"/>
      <c r="B968" s="845"/>
      <c r="C968" s="450"/>
      <c r="D968" s="479"/>
      <c r="E968" s="479"/>
      <c r="F968" s="479"/>
      <c r="G968" s="427" t="s">
        <v>118</v>
      </c>
      <c r="H968" s="427"/>
      <c r="I968" s="427"/>
      <c r="J968" s="427"/>
      <c r="K968" s="427"/>
      <c r="L968" s="5">
        <f>L967</f>
        <v>40</v>
      </c>
      <c r="M968" s="5">
        <f>M967</f>
        <v>40</v>
      </c>
      <c r="N968" s="5">
        <f>N967</f>
        <v>37</v>
      </c>
      <c r="O968" s="449"/>
      <c r="P968" s="449"/>
      <c r="Q968" s="449"/>
      <c r="R968" s="449"/>
      <c r="S968" s="449"/>
      <c r="T968" s="449"/>
      <c r="V968" s="21"/>
    </row>
    <row r="969" spans="1:23" s="4" customFormat="1" ht="21.75" customHeight="1">
      <c r="A969" s="885"/>
      <c r="B969" s="845"/>
      <c r="C969" s="415" t="s">
        <v>417</v>
      </c>
      <c r="D969" s="479" t="s">
        <v>418</v>
      </c>
      <c r="E969" s="479"/>
      <c r="F969" s="479"/>
      <c r="G969" s="415" t="s">
        <v>419</v>
      </c>
      <c r="H969" s="415" t="s">
        <v>419</v>
      </c>
      <c r="I969" s="416" t="s">
        <v>119</v>
      </c>
      <c r="J969" s="416" t="s">
        <v>120</v>
      </c>
      <c r="K969" s="43">
        <v>59.99</v>
      </c>
      <c r="L969" s="167">
        <v>464</v>
      </c>
      <c r="M969" s="222">
        <v>20</v>
      </c>
      <c r="N969" s="222">
        <v>12</v>
      </c>
      <c r="O969" s="448" t="s">
        <v>420</v>
      </c>
      <c r="P969" s="448" t="s">
        <v>421</v>
      </c>
      <c r="Q969" s="448" t="s">
        <v>356</v>
      </c>
      <c r="R969" s="448" t="s">
        <v>122</v>
      </c>
      <c r="S969" s="448" t="s">
        <v>895</v>
      </c>
      <c r="T969" s="448" t="s">
        <v>893</v>
      </c>
      <c r="V969" s="21"/>
    </row>
    <row r="970" spans="1:23" s="4" customFormat="1" ht="21.75" customHeight="1">
      <c r="A970" s="885"/>
      <c r="B970" s="845"/>
      <c r="C970" s="415"/>
      <c r="D970" s="479"/>
      <c r="E970" s="479"/>
      <c r="F970" s="479"/>
      <c r="G970" s="415"/>
      <c r="H970" s="415"/>
      <c r="I970" s="416"/>
      <c r="J970" s="416"/>
      <c r="K970" s="43">
        <v>59.95</v>
      </c>
      <c r="L970" s="167">
        <v>85</v>
      </c>
      <c r="M970" s="222">
        <v>5</v>
      </c>
      <c r="N970" s="222">
        <v>1</v>
      </c>
      <c r="O970" s="448"/>
      <c r="P970" s="448"/>
      <c r="Q970" s="448"/>
      <c r="R970" s="448"/>
      <c r="S970" s="448"/>
      <c r="T970" s="448"/>
      <c r="V970" s="21"/>
      <c r="W970" s="21"/>
    </row>
    <row r="971" spans="1:23" s="4" customFormat="1" ht="21.75" customHeight="1">
      <c r="A971" s="885"/>
      <c r="B971" s="845"/>
      <c r="C971" s="415"/>
      <c r="D971" s="479"/>
      <c r="E971" s="479"/>
      <c r="F971" s="479"/>
      <c r="G971" s="415"/>
      <c r="H971" s="415"/>
      <c r="I971" s="416"/>
      <c r="J971" s="416"/>
      <c r="K971" s="43">
        <v>59.98</v>
      </c>
      <c r="L971" s="167">
        <v>125</v>
      </c>
      <c r="M971" s="222">
        <v>9</v>
      </c>
      <c r="N971" s="222">
        <v>2</v>
      </c>
      <c r="O971" s="448"/>
      <c r="P971" s="448"/>
      <c r="Q971" s="448"/>
      <c r="R971" s="448"/>
      <c r="S971" s="448"/>
      <c r="T971" s="448"/>
      <c r="V971" s="21"/>
    </row>
    <row r="972" spans="1:23" s="4" customFormat="1" ht="21.75" customHeight="1">
      <c r="A972" s="885"/>
      <c r="B972" s="845"/>
      <c r="C972" s="415"/>
      <c r="D972" s="479"/>
      <c r="E972" s="479"/>
      <c r="F972" s="479"/>
      <c r="G972" s="415"/>
      <c r="H972" s="415"/>
      <c r="I972" s="416"/>
      <c r="J972" s="416"/>
      <c r="K972" s="43">
        <v>66.290000000000006</v>
      </c>
      <c r="L972" s="167">
        <v>121</v>
      </c>
      <c r="M972" s="222">
        <v>0</v>
      </c>
      <c r="N972" s="222">
        <v>0</v>
      </c>
      <c r="O972" s="448"/>
      <c r="P972" s="448"/>
      <c r="Q972" s="448"/>
      <c r="R972" s="448"/>
      <c r="S972" s="448"/>
      <c r="T972" s="448"/>
      <c r="V972" s="21"/>
    </row>
    <row r="973" spans="1:23" s="4" customFormat="1" ht="21.75" customHeight="1">
      <c r="A973" s="885"/>
      <c r="B973" s="845"/>
      <c r="C973" s="415"/>
      <c r="D973" s="479"/>
      <c r="E973" s="479"/>
      <c r="F973" s="479"/>
      <c r="G973" s="415"/>
      <c r="H973" s="415"/>
      <c r="I973" s="416"/>
      <c r="J973" s="416"/>
      <c r="K973" s="43">
        <v>75.099999999999994</v>
      </c>
      <c r="L973" s="167">
        <v>122</v>
      </c>
      <c r="M973" s="222">
        <v>1</v>
      </c>
      <c r="N973" s="222">
        <v>1</v>
      </c>
      <c r="O973" s="448"/>
      <c r="P973" s="448"/>
      <c r="Q973" s="448"/>
      <c r="R973" s="448"/>
      <c r="S973" s="448"/>
      <c r="T973" s="448"/>
      <c r="V973" s="21"/>
    </row>
    <row r="974" spans="1:23" s="4" customFormat="1" ht="21.75" customHeight="1">
      <c r="A974" s="885"/>
      <c r="B974" s="845"/>
      <c r="C974" s="416"/>
      <c r="D974" s="479"/>
      <c r="E974" s="479"/>
      <c r="F974" s="479"/>
      <c r="G974" s="415"/>
      <c r="H974" s="415"/>
      <c r="I974" s="416"/>
      <c r="J974" s="416"/>
      <c r="K974" s="43">
        <v>81.33</v>
      </c>
      <c r="L974" s="167">
        <v>96</v>
      </c>
      <c r="M974" s="222">
        <v>0</v>
      </c>
      <c r="N974" s="222">
        <v>0</v>
      </c>
      <c r="O974" s="448"/>
      <c r="P974" s="448"/>
      <c r="Q974" s="448"/>
      <c r="R974" s="448"/>
      <c r="S974" s="448"/>
      <c r="T974" s="448"/>
      <c r="V974" s="21"/>
    </row>
    <row r="975" spans="1:23" s="4" customFormat="1" ht="21.75" customHeight="1">
      <c r="A975" s="885"/>
      <c r="B975" s="846"/>
      <c r="C975" s="450"/>
      <c r="D975" s="479"/>
      <c r="E975" s="479"/>
      <c r="F975" s="479"/>
      <c r="G975" s="427" t="s">
        <v>118</v>
      </c>
      <c r="H975" s="427"/>
      <c r="I975" s="427"/>
      <c r="J975" s="427"/>
      <c r="K975" s="427"/>
      <c r="L975" s="5">
        <f>L969+L970+L971+L972+L973+L974</f>
        <v>1013</v>
      </c>
      <c r="M975" s="5">
        <f>M969+M970+M971+M972+M973+M974</f>
        <v>35</v>
      </c>
      <c r="N975" s="5">
        <f>N969+N970+N971+N972+N973+N974</f>
        <v>16</v>
      </c>
      <c r="O975" s="449"/>
      <c r="P975" s="449"/>
      <c r="Q975" s="449"/>
      <c r="R975" s="449"/>
      <c r="S975" s="449"/>
      <c r="T975" s="449"/>
      <c r="V975" s="21"/>
    </row>
    <row r="976" spans="1:23" s="4" customFormat="1" ht="21.75" customHeight="1">
      <c r="A976" s="886"/>
      <c r="B976" s="662" t="s">
        <v>124</v>
      </c>
      <c r="C976" s="663"/>
      <c r="D976" s="663"/>
      <c r="E976" s="663"/>
      <c r="F976" s="663"/>
      <c r="G976" s="663"/>
      <c r="H976" s="663"/>
      <c r="I976" s="663"/>
      <c r="J976" s="663"/>
      <c r="K976" s="664"/>
      <c r="L976" s="16">
        <f>SUM(L966+L968+L975)</f>
        <v>1117</v>
      </c>
      <c r="M976" s="16">
        <f>SUM(M966+M968+M975)</f>
        <v>137</v>
      </c>
      <c r="N976" s="16">
        <f>SUM(+N966+N968+N975)</f>
        <v>110</v>
      </c>
      <c r="O976" s="53"/>
      <c r="P976" s="1"/>
      <c r="Q976" s="25"/>
      <c r="R976" s="25"/>
      <c r="S976" s="25"/>
      <c r="T976" s="25"/>
      <c r="U976" s="21"/>
      <c r="V976" s="21"/>
    </row>
    <row r="977" spans="13:22">
      <c r="U977" s="187"/>
      <c r="V977" s="21"/>
    </row>
    <row r="979" spans="13:22">
      <c r="M979" s="187">
        <f>M44+M92+M138+M208+M338+M390+M429+M488+M550+M612+M676+M740+M829+M896+M964+M976</f>
        <v>991</v>
      </c>
      <c r="N979" s="187">
        <f>N976+N964+N896+N829+N740+N676+N612+N550+N488+N429+N390+N338+N208+N138+N92+N44+N6</f>
        <v>881</v>
      </c>
    </row>
  </sheetData>
  <mergeCells count="2009">
    <mergeCell ref="S724:S727"/>
    <mergeCell ref="P534:P540"/>
    <mergeCell ref="B390:K390"/>
    <mergeCell ref="I405:I407"/>
    <mergeCell ref="J405:J407"/>
    <mergeCell ref="C405:C408"/>
    <mergeCell ref="B489:B549"/>
    <mergeCell ref="O502:O507"/>
    <mergeCell ref="C599:C603"/>
    <mergeCell ref="D634:F639"/>
    <mergeCell ref="B209:B296"/>
    <mergeCell ref="J324:J329"/>
    <mergeCell ref="O272:O285"/>
    <mergeCell ref="G546:G548"/>
    <mergeCell ref="H634:H638"/>
    <mergeCell ref="O459:O465"/>
    <mergeCell ref="B300:B313"/>
    <mergeCell ref="O324:O330"/>
    <mergeCell ref="Q383:Q386"/>
    <mergeCell ref="C354:C363"/>
    <mergeCell ref="Q374:Q381"/>
    <mergeCell ref="G364:G368"/>
    <mergeCell ref="P370:P373"/>
    <mergeCell ref="J551:J571"/>
    <mergeCell ref="C502:C507"/>
    <mergeCell ref="B488:K488"/>
    <mergeCell ref="D459:F465"/>
    <mergeCell ref="Q331:Q337"/>
    <mergeCell ref="Q297:Q308"/>
    <mergeCell ref="Q248:Q253"/>
    <mergeCell ref="D622:F628"/>
    <mergeCell ref="P292:P296"/>
    <mergeCell ref="S733:S739"/>
    <mergeCell ref="T733:T739"/>
    <mergeCell ref="H724:H731"/>
    <mergeCell ref="I724:I731"/>
    <mergeCell ref="J724:J731"/>
    <mergeCell ref="P489:P492"/>
    <mergeCell ref="C546:C549"/>
    <mergeCell ref="I516:I519"/>
    <mergeCell ref="J581:J591"/>
    <mergeCell ref="J617:J620"/>
    <mergeCell ref="G621:K621"/>
    <mergeCell ref="C398:C404"/>
    <mergeCell ref="R339:R349"/>
    <mergeCell ref="P398:P404"/>
    <mergeCell ref="Q398:Q404"/>
    <mergeCell ref="C374:C382"/>
    <mergeCell ref="P395:P397"/>
    <mergeCell ref="G394:K394"/>
    <mergeCell ref="J395:J396"/>
    <mergeCell ref="R354:R363"/>
    <mergeCell ref="C395:C397"/>
    <mergeCell ref="C604:C611"/>
    <mergeCell ref="I449:I451"/>
    <mergeCell ref="B550:K550"/>
    <mergeCell ref="B391:B428"/>
    <mergeCell ref="D391:F394"/>
    <mergeCell ref="G639:K639"/>
    <mergeCell ref="I692:I696"/>
    <mergeCell ref="D613:F616"/>
    <mergeCell ref="D593:F598"/>
    <mergeCell ref="I476:I481"/>
    <mergeCell ref="D546:F549"/>
    <mergeCell ref="Q186:Q188"/>
    <mergeCell ref="Q286:Q291"/>
    <mergeCell ref="Q319:Q323"/>
    <mergeCell ref="H350:H352"/>
    <mergeCell ref="G308:K308"/>
    <mergeCell ref="I319:I322"/>
    <mergeCell ref="D196:F197"/>
    <mergeCell ref="J254:J257"/>
    <mergeCell ref="O266:O271"/>
    <mergeCell ref="C248:C253"/>
    <mergeCell ref="I272:I284"/>
    <mergeCell ref="D248:F253"/>
    <mergeCell ref="G254:G257"/>
    <mergeCell ref="O254:O258"/>
    <mergeCell ref="O189:O190"/>
    <mergeCell ref="G549:K549"/>
    <mergeCell ref="I489:I491"/>
    <mergeCell ref="H444:H447"/>
    <mergeCell ref="H493:H500"/>
    <mergeCell ref="I493:I500"/>
    <mergeCell ref="J489:J491"/>
    <mergeCell ref="G453:G457"/>
    <mergeCell ref="O383:O386"/>
    <mergeCell ref="I387:I388"/>
    <mergeCell ref="I354:I362"/>
    <mergeCell ref="D297:F308"/>
    <mergeCell ref="P391:P394"/>
    <mergeCell ref="C493:C501"/>
    <mergeCell ref="G459:G464"/>
    <mergeCell ref="C449:C452"/>
    <mergeCell ref="C466:C471"/>
    <mergeCell ref="H466:H470"/>
    <mergeCell ref="P161:P171"/>
    <mergeCell ref="C191:C195"/>
    <mergeCell ref="C266:C271"/>
    <mergeCell ref="G207:K207"/>
    <mergeCell ref="O217:O223"/>
    <mergeCell ref="P217:P223"/>
    <mergeCell ref="H224:H226"/>
    <mergeCell ref="I217:I222"/>
    <mergeCell ref="O297:O308"/>
    <mergeCell ref="P297:P308"/>
    <mergeCell ref="I191:I194"/>
    <mergeCell ref="J191:J194"/>
    <mergeCell ref="D191:F195"/>
    <mergeCell ref="P350:P353"/>
    <mergeCell ref="C331:C337"/>
    <mergeCell ref="O489:O492"/>
    <mergeCell ref="I521:I524"/>
    <mergeCell ref="G324:G329"/>
    <mergeCell ref="G309:G312"/>
    <mergeCell ref="O319:O323"/>
    <mergeCell ref="G313:K313"/>
    <mergeCell ref="P331:P337"/>
    <mergeCell ref="I297:I307"/>
    <mergeCell ref="G330:K330"/>
    <mergeCell ref="G337:K337"/>
    <mergeCell ref="O331:O337"/>
    <mergeCell ref="G323:K323"/>
    <mergeCell ref="G387:G388"/>
    <mergeCell ref="G391:G393"/>
    <mergeCell ref="D364:F369"/>
    <mergeCell ref="P309:P313"/>
    <mergeCell ref="D309:F313"/>
    <mergeCell ref="D354:F363"/>
    <mergeCell ref="J383:J385"/>
    <mergeCell ref="G382:K382"/>
    <mergeCell ref="D374:F382"/>
    <mergeCell ref="G374:G381"/>
    <mergeCell ref="D526:F533"/>
    <mergeCell ref="O534:O540"/>
    <mergeCell ref="P324:P330"/>
    <mergeCell ref="C297:C308"/>
    <mergeCell ref="P526:P533"/>
    <mergeCell ref="J516:J519"/>
    <mergeCell ref="H516:H519"/>
    <mergeCell ref="D516:F520"/>
    <mergeCell ref="G525:K525"/>
    <mergeCell ref="D439:F443"/>
    <mergeCell ref="C453:C458"/>
    <mergeCell ref="O391:O394"/>
    <mergeCell ref="P383:P386"/>
    <mergeCell ref="D331:F337"/>
    <mergeCell ref="G331:G336"/>
    <mergeCell ref="P339:P349"/>
    <mergeCell ref="O374:O381"/>
    <mergeCell ref="P374:P381"/>
    <mergeCell ref="J331:J336"/>
    <mergeCell ref="D339:F349"/>
    <mergeCell ref="I395:I396"/>
    <mergeCell ref="H391:H393"/>
    <mergeCell ref="O387:O389"/>
    <mergeCell ref="G404:K404"/>
    <mergeCell ref="H409:H414"/>
    <mergeCell ref="D398:F404"/>
    <mergeCell ref="G521:G524"/>
    <mergeCell ref="O844:O850"/>
    <mergeCell ref="B829:K829"/>
    <mergeCell ref="G766:G771"/>
    <mergeCell ref="J779:J785"/>
    <mergeCell ref="H794:H798"/>
    <mergeCell ref="G799:K799"/>
    <mergeCell ref="B676:K676"/>
    <mergeCell ref="C654:C660"/>
    <mergeCell ref="C661:C668"/>
    <mergeCell ref="C489:C492"/>
    <mergeCell ref="G489:G491"/>
    <mergeCell ref="H489:H491"/>
    <mergeCell ref="J573:J579"/>
    <mergeCell ref="H551:H571"/>
    <mergeCell ref="H541:H544"/>
    <mergeCell ref="I541:I544"/>
    <mergeCell ref="C526:C533"/>
    <mergeCell ref="G533:K533"/>
    <mergeCell ref="H613:H615"/>
    <mergeCell ref="C682:C687"/>
    <mergeCell ref="G661:G667"/>
    <mergeCell ref="C669:C675"/>
    <mergeCell ref="G688:G690"/>
    <mergeCell ref="H688:H690"/>
    <mergeCell ref="H800:H812"/>
    <mergeCell ref="I800:I812"/>
    <mergeCell ref="J800:J812"/>
    <mergeCell ref="O661:O668"/>
    <mergeCell ref="G653:K653"/>
    <mergeCell ref="O756:O759"/>
    <mergeCell ref="C521:C525"/>
    <mergeCell ref="D521:F525"/>
    <mergeCell ref="Q920:Q922"/>
    <mergeCell ref="G905:K905"/>
    <mergeCell ref="S844:S850"/>
    <mergeCell ref="C851:C861"/>
    <mergeCell ref="J851:J860"/>
    <mergeCell ref="O851:O861"/>
    <mergeCell ref="P851:P861"/>
    <mergeCell ref="Q851:Q861"/>
    <mergeCell ref="O902:O905"/>
    <mergeCell ref="J902:J904"/>
    <mergeCell ref="I885:I889"/>
    <mergeCell ref="D885:F890"/>
    <mergeCell ref="C880:C884"/>
    <mergeCell ref="P844:P850"/>
    <mergeCell ref="Q844:Q850"/>
    <mergeCell ref="R844:R850"/>
    <mergeCell ref="S897:S901"/>
    <mergeCell ref="R897:R901"/>
    <mergeCell ref="P897:P901"/>
    <mergeCell ref="O897:O901"/>
    <mergeCell ref="J897:J900"/>
    <mergeCell ref="G897:G900"/>
    <mergeCell ref="I897:I900"/>
    <mergeCell ref="C920:C922"/>
    <mergeCell ref="G919:K919"/>
    <mergeCell ref="S913:S919"/>
    <mergeCell ref="R913:R919"/>
    <mergeCell ref="O906:O912"/>
    <mergeCell ref="J906:J911"/>
    <mergeCell ref="I906:I911"/>
    <mergeCell ref="H906:H911"/>
    <mergeCell ref="G906:G911"/>
    <mergeCell ref="Q940:Q943"/>
    <mergeCell ref="O940:O943"/>
    <mergeCell ref="R928:R933"/>
    <mergeCell ref="Q928:Q933"/>
    <mergeCell ref="P928:P933"/>
    <mergeCell ref="O928:O933"/>
    <mergeCell ref="I928:I932"/>
    <mergeCell ref="R934:R939"/>
    <mergeCell ref="Q934:Q939"/>
    <mergeCell ref="O934:O939"/>
    <mergeCell ref="J934:J938"/>
    <mergeCell ref="Q923:Q927"/>
    <mergeCell ref="I923:I926"/>
    <mergeCell ref="S940:S943"/>
    <mergeCell ref="G927:K927"/>
    <mergeCell ref="G933:K933"/>
    <mergeCell ref="G923:G926"/>
    <mergeCell ref="S923:S927"/>
    <mergeCell ref="S928:S933"/>
    <mergeCell ref="S934:S939"/>
    <mergeCell ref="R923:R927"/>
    <mergeCell ref="O923:O927"/>
    <mergeCell ref="P923:P927"/>
    <mergeCell ref="I934:I938"/>
    <mergeCell ref="J940:J942"/>
    <mergeCell ref="I940:I942"/>
    <mergeCell ref="H928:H932"/>
    <mergeCell ref="G928:G932"/>
    <mergeCell ref="G939:K939"/>
    <mergeCell ref="J928:J932"/>
    <mergeCell ref="S906:S912"/>
    <mergeCell ref="H920:H921"/>
    <mergeCell ref="G920:G921"/>
    <mergeCell ref="D920:F922"/>
    <mergeCell ref="D880:F884"/>
    <mergeCell ref="G880:G883"/>
    <mergeCell ref="H880:H883"/>
    <mergeCell ref="R851:R861"/>
    <mergeCell ref="S851:S861"/>
    <mergeCell ref="Q880:Q884"/>
    <mergeCell ref="R880:R884"/>
    <mergeCell ref="G884:K884"/>
    <mergeCell ref="C876:C879"/>
    <mergeCell ref="D876:F879"/>
    <mergeCell ref="G876:G878"/>
    <mergeCell ref="H876:H878"/>
    <mergeCell ref="I876:I878"/>
    <mergeCell ref="J876:J878"/>
    <mergeCell ref="O876:O879"/>
    <mergeCell ref="G890:K890"/>
    <mergeCell ref="Q906:Q912"/>
    <mergeCell ref="C913:C919"/>
    <mergeCell ref="R902:R905"/>
    <mergeCell ref="B896:K896"/>
    <mergeCell ref="G902:G904"/>
    <mergeCell ref="O867:O875"/>
    <mergeCell ref="P867:P875"/>
    <mergeCell ref="C902:C905"/>
    <mergeCell ref="P902:P905"/>
    <mergeCell ref="Q913:Q919"/>
    <mergeCell ref="S920:S922"/>
    <mergeCell ref="R920:R922"/>
    <mergeCell ref="Q949:Q955"/>
    <mergeCell ref="P949:P955"/>
    <mergeCell ref="O949:O955"/>
    <mergeCell ref="R599:R603"/>
    <mergeCell ref="P704:P709"/>
    <mergeCell ref="P654:P660"/>
    <mergeCell ref="C613:C616"/>
    <mergeCell ref="C688:C691"/>
    <mergeCell ref="C640:C646"/>
    <mergeCell ref="G654:G659"/>
    <mergeCell ref="P617:P621"/>
    <mergeCell ref="D902:F905"/>
    <mergeCell ref="P677:P681"/>
    <mergeCell ref="Q677:Q681"/>
    <mergeCell ref="P692:P697"/>
    <mergeCell ref="Q692:Q697"/>
    <mergeCell ref="Q622:Q628"/>
    <mergeCell ref="Q654:Q660"/>
    <mergeCell ref="Q682:Q687"/>
    <mergeCell ref="D692:F697"/>
    <mergeCell ref="R766:R772"/>
    <mergeCell ref="C756:C759"/>
    <mergeCell ref="G660:K660"/>
    <mergeCell ref="G814:G822"/>
    <mergeCell ref="D745:F755"/>
    <mergeCell ref="Q902:Q905"/>
    <mergeCell ref="H949:H954"/>
    <mergeCell ref="G949:G954"/>
    <mergeCell ref="Q944:Q948"/>
    <mergeCell ref="H944:H947"/>
    <mergeCell ref="G944:G947"/>
    <mergeCell ref="R940:R943"/>
    <mergeCell ref="C940:C943"/>
    <mergeCell ref="C928:C933"/>
    <mergeCell ref="C934:C939"/>
    <mergeCell ref="I902:I904"/>
    <mergeCell ref="H902:H904"/>
    <mergeCell ref="D923:F927"/>
    <mergeCell ref="B897:B955"/>
    <mergeCell ref="C949:C955"/>
    <mergeCell ref="H934:H938"/>
    <mergeCell ref="G948:K948"/>
    <mergeCell ref="G901:K901"/>
    <mergeCell ref="P944:P948"/>
    <mergeCell ref="P920:P922"/>
    <mergeCell ref="O920:O922"/>
    <mergeCell ref="J920:J921"/>
    <mergeCell ref="I920:I921"/>
    <mergeCell ref="I949:I954"/>
    <mergeCell ref="C923:C927"/>
    <mergeCell ref="D928:F933"/>
    <mergeCell ref="H897:H900"/>
    <mergeCell ref="D913:F919"/>
    <mergeCell ref="C906:C912"/>
    <mergeCell ref="O913:O919"/>
    <mergeCell ref="J913:J918"/>
    <mergeCell ref="H913:H918"/>
    <mergeCell ref="G912:K912"/>
    <mergeCell ref="P733:P739"/>
    <mergeCell ref="Q733:Q739"/>
    <mergeCell ref="R733:R739"/>
    <mergeCell ref="D647:F653"/>
    <mergeCell ref="J682:J686"/>
    <mergeCell ref="P647:P653"/>
    <mergeCell ref="Q724:Q727"/>
    <mergeCell ref="I682:I686"/>
    <mergeCell ref="O682:O687"/>
    <mergeCell ref="C740:K740"/>
    <mergeCell ref="D741:F744"/>
    <mergeCell ref="O724:O727"/>
    <mergeCell ref="P724:P727"/>
    <mergeCell ref="P688:P691"/>
    <mergeCell ref="O728:O732"/>
    <mergeCell ref="P728:P732"/>
    <mergeCell ref="Q728:Q732"/>
    <mergeCell ref="R728:R732"/>
    <mergeCell ref="Q704:Q709"/>
    <mergeCell ref="H661:H667"/>
    <mergeCell ref="J654:J659"/>
    <mergeCell ref="P710:P719"/>
    <mergeCell ref="R698:R703"/>
    <mergeCell ref="Q669:Q675"/>
    <mergeCell ref="I677:I680"/>
    <mergeCell ref="G681:K681"/>
    <mergeCell ref="H669:H674"/>
    <mergeCell ref="R724:R727"/>
    <mergeCell ref="R661:R668"/>
    <mergeCell ref="G668:K668"/>
    <mergeCell ref="R669:R675"/>
    <mergeCell ref="P682:P687"/>
    <mergeCell ref="U196:U197"/>
    <mergeCell ref="G197:K197"/>
    <mergeCell ref="U198:U202"/>
    <mergeCell ref="G202:K202"/>
    <mergeCell ref="G198:G201"/>
    <mergeCell ref="H198:H201"/>
    <mergeCell ref="I198:I201"/>
    <mergeCell ref="J198:J201"/>
    <mergeCell ref="O198:O202"/>
    <mergeCell ref="P198:P202"/>
    <mergeCell ref="Q198:Q202"/>
    <mergeCell ref="R198:R202"/>
    <mergeCell ref="S198:S202"/>
    <mergeCell ref="P224:P227"/>
    <mergeCell ref="R203:R207"/>
    <mergeCell ref="J209:J215"/>
    <mergeCell ref="J203:J206"/>
    <mergeCell ref="P209:P216"/>
    <mergeCell ref="U203:U207"/>
    <mergeCell ref="S217:S223"/>
    <mergeCell ref="S224:S227"/>
    <mergeCell ref="Q224:Q227"/>
    <mergeCell ref="O224:O227"/>
    <mergeCell ref="Q196:Q197"/>
    <mergeCell ref="Q217:Q223"/>
    <mergeCell ref="O196:O197"/>
    <mergeCell ref="R314:R318"/>
    <mergeCell ref="R324:R330"/>
    <mergeCell ref="I266:I270"/>
    <mergeCell ref="J266:J270"/>
    <mergeCell ref="G242:G246"/>
    <mergeCell ref="R309:R313"/>
    <mergeCell ref="C272:C285"/>
    <mergeCell ref="C286:C291"/>
    <mergeCell ref="C324:C330"/>
    <mergeCell ref="R254:R258"/>
    <mergeCell ref="O286:O291"/>
    <mergeCell ref="P286:P291"/>
    <mergeCell ref="R286:R291"/>
    <mergeCell ref="R259:R265"/>
    <mergeCell ref="T324:T330"/>
    <mergeCell ref="P248:P253"/>
    <mergeCell ref="H314:H317"/>
    <mergeCell ref="H242:H246"/>
    <mergeCell ref="R319:R323"/>
    <mergeCell ref="I314:I317"/>
    <mergeCell ref="J314:J317"/>
    <mergeCell ref="O314:O318"/>
    <mergeCell ref="P314:P318"/>
    <mergeCell ref="Q314:Q318"/>
    <mergeCell ref="J272:J284"/>
    <mergeCell ref="G286:G290"/>
    <mergeCell ref="S242:S247"/>
    <mergeCell ref="S248:S253"/>
    <mergeCell ref="S254:S258"/>
    <mergeCell ref="G297:G307"/>
    <mergeCell ref="H297:H307"/>
    <mergeCell ref="G318:K318"/>
    <mergeCell ref="A4:A976"/>
    <mergeCell ref="I224:I226"/>
    <mergeCell ref="O339:O349"/>
    <mergeCell ref="P354:P363"/>
    <mergeCell ref="C172:C176"/>
    <mergeCell ref="H104:H107"/>
    <mergeCell ref="B138:K138"/>
    <mergeCell ref="D430:F433"/>
    <mergeCell ref="D172:F176"/>
    <mergeCell ref="D324:F330"/>
    <mergeCell ref="C198:C202"/>
    <mergeCell ref="D198:F202"/>
    <mergeCell ref="C617:C621"/>
    <mergeCell ref="D617:F621"/>
    <mergeCell ref="D189:F190"/>
    <mergeCell ref="J629:J632"/>
    <mergeCell ref="G787:G792"/>
    <mergeCell ref="G161:G170"/>
    <mergeCell ref="G191:G194"/>
    <mergeCell ref="H233:H240"/>
    <mergeCell ref="G259:G264"/>
    <mergeCell ref="O161:O171"/>
    <mergeCell ref="H286:H290"/>
    <mergeCell ref="I286:I290"/>
    <mergeCell ref="D502:F507"/>
    <mergeCell ref="J476:J481"/>
    <mergeCell ref="D449:F452"/>
    <mergeCell ref="C319:C323"/>
    <mergeCell ref="G508:G514"/>
    <mergeCell ref="H483:H486"/>
    <mergeCell ref="J526:J532"/>
    <mergeCell ref="J350:J352"/>
    <mergeCell ref="Q266:Q271"/>
    <mergeCell ref="G203:G206"/>
    <mergeCell ref="Q172:Q176"/>
    <mergeCell ref="Q242:Q247"/>
    <mergeCell ref="J242:J246"/>
    <mergeCell ref="I233:I240"/>
    <mergeCell ref="R196:R197"/>
    <mergeCell ref="R242:R247"/>
    <mergeCell ref="Q228:Q232"/>
    <mergeCell ref="G217:G222"/>
    <mergeCell ref="G216:K216"/>
    <mergeCell ref="G188:K188"/>
    <mergeCell ref="H172:H175"/>
    <mergeCell ref="J259:J264"/>
    <mergeCell ref="I242:I246"/>
    <mergeCell ref="G233:G240"/>
    <mergeCell ref="G223:K223"/>
    <mergeCell ref="R177:R178"/>
    <mergeCell ref="G258:K258"/>
    <mergeCell ref="O248:O253"/>
    <mergeCell ref="H248:H252"/>
    <mergeCell ref="P191:P195"/>
    <mergeCell ref="Q254:Q258"/>
    <mergeCell ref="G248:G252"/>
    <mergeCell ref="I259:I264"/>
    <mergeCell ref="P172:P176"/>
    <mergeCell ref="I186:I187"/>
    <mergeCell ref="J186:J187"/>
    <mergeCell ref="G185:K185"/>
    <mergeCell ref="H254:H257"/>
    <mergeCell ref="H228:H231"/>
    <mergeCell ref="H259:H264"/>
    <mergeCell ref="O2:O3"/>
    <mergeCell ref="P2:P3"/>
    <mergeCell ref="Q2:Q3"/>
    <mergeCell ref="R2:R3"/>
    <mergeCell ref="C7:C15"/>
    <mergeCell ref="D7:F15"/>
    <mergeCell ref="G7:G14"/>
    <mergeCell ref="B44:K44"/>
    <mergeCell ref="Q233:Q241"/>
    <mergeCell ref="R209:R216"/>
    <mergeCell ref="A2:C2"/>
    <mergeCell ref="D2:F2"/>
    <mergeCell ref="G2:H2"/>
    <mergeCell ref="I2:J2"/>
    <mergeCell ref="C186:C188"/>
    <mergeCell ref="C224:C227"/>
    <mergeCell ref="H139:H143"/>
    <mergeCell ref="J145:J148"/>
    <mergeCell ref="C209:C216"/>
    <mergeCell ref="D209:F216"/>
    <mergeCell ref="D233:F241"/>
    <mergeCell ref="J233:J240"/>
    <mergeCell ref="G224:G226"/>
    <mergeCell ref="P233:P241"/>
    <mergeCell ref="C189:C190"/>
    <mergeCell ref="I209:I215"/>
    <mergeCell ref="R155:R160"/>
    <mergeCell ref="G160:K160"/>
    <mergeCell ref="O186:O188"/>
    <mergeCell ref="P186:P188"/>
    <mergeCell ref="D139:F144"/>
    <mergeCell ref="D124:F128"/>
    <mergeCell ref="H640:H645"/>
    <mergeCell ref="G593:G597"/>
    <mergeCell ref="O599:O603"/>
    <mergeCell ref="P634:P639"/>
    <mergeCell ref="O640:O646"/>
    <mergeCell ref="C534:C540"/>
    <mergeCell ref="P516:P520"/>
    <mergeCell ref="G573:G579"/>
    <mergeCell ref="I546:I548"/>
    <mergeCell ref="J546:J548"/>
    <mergeCell ref="O573:O580"/>
    <mergeCell ref="O546:O549"/>
    <mergeCell ref="D434:F438"/>
    <mergeCell ref="C476:C482"/>
    <mergeCell ref="D476:F482"/>
    <mergeCell ref="H573:H579"/>
    <mergeCell ref="C472:C475"/>
    <mergeCell ref="D508:F515"/>
    <mergeCell ref="J541:J544"/>
    <mergeCell ref="H521:H524"/>
    <mergeCell ref="G438:K438"/>
    <mergeCell ref="D534:F540"/>
    <mergeCell ref="C434:C438"/>
    <mergeCell ref="I613:I615"/>
    <mergeCell ref="Q581:Q592"/>
    <mergeCell ref="G581:G591"/>
    <mergeCell ref="Q459:Q465"/>
    <mergeCell ref="O416:O425"/>
    <mergeCell ref="P416:P425"/>
    <mergeCell ref="P541:P545"/>
    <mergeCell ref="O476:O482"/>
    <mergeCell ref="P476:P482"/>
    <mergeCell ref="P546:P549"/>
    <mergeCell ref="P551:P572"/>
    <mergeCell ref="P573:P580"/>
    <mergeCell ref="I551:I571"/>
    <mergeCell ref="Q573:Q580"/>
    <mergeCell ref="I459:I464"/>
    <mergeCell ref="G580:K580"/>
    <mergeCell ref="H416:H424"/>
    <mergeCell ref="O581:O592"/>
    <mergeCell ref="Q502:Q507"/>
    <mergeCell ref="O430:O433"/>
    <mergeCell ref="Q426:Q428"/>
    <mergeCell ref="P430:P433"/>
    <mergeCell ref="P453:P458"/>
    <mergeCell ref="P466:P471"/>
    <mergeCell ref="P459:P465"/>
    <mergeCell ref="J647:J652"/>
    <mergeCell ref="R629:R633"/>
    <mergeCell ref="G598:K598"/>
    <mergeCell ref="I634:I638"/>
    <mergeCell ref="G647:G652"/>
    <mergeCell ref="P613:P616"/>
    <mergeCell ref="P622:P628"/>
    <mergeCell ref="J622:J627"/>
    <mergeCell ref="H604:H610"/>
    <mergeCell ref="I647:I652"/>
    <mergeCell ref="H647:H652"/>
    <mergeCell ref="Q640:Q646"/>
    <mergeCell ref="Q599:Q603"/>
    <mergeCell ref="O593:O598"/>
    <mergeCell ref="G616:K616"/>
    <mergeCell ref="Q634:Q639"/>
    <mergeCell ref="Q593:Q598"/>
    <mergeCell ref="P599:P603"/>
    <mergeCell ref="O613:O616"/>
    <mergeCell ref="O622:O628"/>
    <mergeCell ref="P640:P646"/>
    <mergeCell ref="G611:K611"/>
    <mergeCell ref="I629:I632"/>
    <mergeCell ref="P593:P598"/>
    <mergeCell ref="P604:P611"/>
    <mergeCell ref="J634:J638"/>
    <mergeCell ref="G634:G638"/>
    <mergeCell ref="G617:G620"/>
    <mergeCell ref="G646:K646"/>
    <mergeCell ref="Q617:Q621"/>
    <mergeCell ref="Q604:Q611"/>
    <mergeCell ref="G603:K603"/>
    <mergeCell ref="I669:I674"/>
    <mergeCell ref="J669:J674"/>
    <mergeCell ref="O669:O675"/>
    <mergeCell ref="G687:K687"/>
    <mergeCell ref="R573:R580"/>
    <mergeCell ref="R604:R611"/>
    <mergeCell ref="H617:H620"/>
    <mergeCell ref="Q613:Q616"/>
    <mergeCell ref="O629:O633"/>
    <mergeCell ref="I593:I597"/>
    <mergeCell ref="Q661:Q668"/>
    <mergeCell ref="H622:H627"/>
    <mergeCell ref="I604:I610"/>
    <mergeCell ref="J604:J610"/>
    <mergeCell ref="G613:G615"/>
    <mergeCell ref="J593:J597"/>
    <mergeCell ref="H629:H632"/>
    <mergeCell ref="G629:G632"/>
    <mergeCell ref="O654:O660"/>
    <mergeCell ref="I654:I659"/>
    <mergeCell ref="R682:R687"/>
    <mergeCell ref="R654:R660"/>
    <mergeCell ref="G628:K628"/>
    <mergeCell ref="O677:O681"/>
    <mergeCell ref="R613:R616"/>
    <mergeCell ref="R593:R598"/>
    <mergeCell ref="R640:R646"/>
    <mergeCell ref="G633:K633"/>
    <mergeCell ref="P629:P633"/>
    <mergeCell ref="Q629:Q633"/>
    <mergeCell ref="J613:J615"/>
    <mergeCell ref="G640:G645"/>
    <mergeCell ref="G741:G743"/>
    <mergeCell ref="D779:F786"/>
    <mergeCell ref="O794:O799"/>
    <mergeCell ref="G692:G696"/>
    <mergeCell ref="O688:O691"/>
    <mergeCell ref="G691:K691"/>
    <mergeCell ref="R787:R793"/>
    <mergeCell ref="R779:R786"/>
    <mergeCell ref="J688:J690"/>
    <mergeCell ref="H814:H822"/>
    <mergeCell ref="I814:I822"/>
    <mergeCell ref="O760:O765"/>
    <mergeCell ref="P794:P799"/>
    <mergeCell ref="O800:O812"/>
    <mergeCell ref="P800:P812"/>
    <mergeCell ref="Q794:Q799"/>
    <mergeCell ref="G724:G731"/>
    <mergeCell ref="R745:R755"/>
    <mergeCell ref="R710:R719"/>
    <mergeCell ref="P779:P786"/>
    <mergeCell ref="R756:R759"/>
    <mergeCell ref="R720:R723"/>
    <mergeCell ref="R814:R823"/>
    <mergeCell ref="Q814:Q823"/>
    <mergeCell ref="Q741:Q744"/>
    <mergeCell ref="O692:O697"/>
    <mergeCell ref="P760:P765"/>
    <mergeCell ref="I704:I708"/>
    <mergeCell ref="I794:I798"/>
    <mergeCell ref="D766:F772"/>
    <mergeCell ref="Q779:Q786"/>
    <mergeCell ref="Q766:Q772"/>
    <mergeCell ref="P969:P975"/>
    <mergeCell ref="R969:R975"/>
    <mergeCell ref="B956:B963"/>
    <mergeCell ref="R967:R968"/>
    <mergeCell ref="Q967:Q968"/>
    <mergeCell ref="G968:K968"/>
    <mergeCell ref="O965:O966"/>
    <mergeCell ref="P965:P966"/>
    <mergeCell ref="G963:K963"/>
    <mergeCell ref="G955:K955"/>
    <mergeCell ref="R949:R955"/>
    <mergeCell ref="H692:H696"/>
    <mergeCell ref="J704:J708"/>
    <mergeCell ref="G709:K709"/>
    <mergeCell ref="G697:K697"/>
    <mergeCell ref="H704:H708"/>
    <mergeCell ref="G823:K823"/>
    <mergeCell ref="J741:J743"/>
    <mergeCell ref="I745:I754"/>
    <mergeCell ref="H756:H758"/>
    <mergeCell ref="G786:K786"/>
    <mergeCell ref="I773:I777"/>
    <mergeCell ref="G794:G798"/>
    <mergeCell ref="G772:K772"/>
    <mergeCell ref="H766:H771"/>
    <mergeCell ref="H787:H792"/>
    <mergeCell ref="G885:G889"/>
    <mergeCell ref="G779:G785"/>
    <mergeCell ref="H779:H785"/>
    <mergeCell ref="H830:H832"/>
    <mergeCell ref="P967:P968"/>
    <mergeCell ref="I944:I947"/>
    <mergeCell ref="B964:K964"/>
    <mergeCell ref="G943:K943"/>
    <mergeCell ref="G940:G942"/>
    <mergeCell ref="H940:H942"/>
    <mergeCell ref="B965:B975"/>
    <mergeCell ref="D956:F963"/>
    <mergeCell ref="G956:G962"/>
    <mergeCell ref="H956:H962"/>
    <mergeCell ref="I956:I962"/>
    <mergeCell ref="J956:J962"/>
    <mergeCell ref="O956:O963"/>
    <mergeCell ref="P956:P963"/>
    <mergeCell ref="Q956:Q963"/>
    <mergeCell ref="P830:P833"/>
    <mergeCell ref="O830:O833"/>
    <mergeCell ref="J830:J832"/>
    <mergeCell ref="C956:C963"/>
    <mergeCell ref="J923:J926"/>
    <mergeCell ref="G922:K922"/>
    <mergeCell ref="G913:G918"/>
    <mergeCell ref="I913:I918"/>
    <mergeCell ref="P906:P912"/>
    <mergeCell ref="H923:H926"/>
    <mergeCell ref="D906:F912"/>
    <mergeCell ref="D940:F943"/>
    <mergeCell ref="J880:J883"/>
    <mergeCell ref="O880:O884"/>
    <mergeCell ref="P880:P884"/>
    <mergeCell ref="I844:I849"/>
    <mergeCell ref="D949:F955"/>
    <mergeCell ref="D967:F968"/>
    <mergeCell ref="C969:C975"/>
    <mergeCell ref="B976:K976"/>
    <mergeCell ref="Q969:Q975"/>
    <mergeCell ref="C944:C948"/>
    <mergeCell ref="C897:C901"/>
    <mergeCell ref="D897:F901"/>
    <mergeCell ref="P940:P943"/>
    <mergeCell ref="G934:G938"/>
    <mergeCell ref="P913:P919"/>
    <mergeCell ref="J453:J457"/>
    <mergeCell ref="C551:C572"/>
    <mergeCell ref="G599:G602"/>
    <mergeCell ref="H599:H602"/>
    <mergeCell ref="I599:I602"/>
    <mergeCell ref="J599:J602"/>
    <mergeCell ref="D669:F675"/>
    <mergeCell ref="D573:F580"/>
    <mergeCell ref="D551:F572"/>
    <mergeCell ref="D599:F603"/>
    <mergeCell ref="I710:I718"/>
    <mergeCell ref="J710:J718"/>
    <mergeCell ref="G710:G718"/>
    <mergeCell ref="H710:H718"/>
    <mergeCell ref="I766:I771"/>
    <mergeCell ref="H885:H889"/>
    <mergeCell ref="Q787:Q793"/>
    <mergeCell ref="G744:K744"/>
    <mergeCell ref="G765:K765"/>
    <mergeCell ref="O766:O772"/>
    <mergeCell ref="I741:I743"/>
    <mergeCell ref="H741:H743"/>
    <mergeCell ref="D794:F799"/>
    <mergeCell ref="C967:C968"/>
    <mergeCell ref="O969:O975"/>
    <mergeCell ref="Q965:Q966"/>
    <mergeCell ref="P934:P939"/>
    <mergeCell ref="O944:O948"/>
    <mergeCell ref="D787:F793"/>
    <mergeCell ref="G966:K966"/>
    <mergeCell ref="D969:F975"/>
    <mergeCell ref="G969:G974"/>
    <mergeCell ref="H969:H974"/>
    <mergeCell ref="I969:I974"/>
    <mergeCell ref="J944:J947"/>
    <mergeCell ref="C779:C786"/>
    <mergeCell ref="J756:J758"/>
    <mergeCell ref="D830:F833"/>
    <mergeCell ref="C830:C833"/>
    <mergeCell ref="D756:F759"/>
    <mergeCell ref="Q897:Q901"/>
    <mergeCell ref="D934:F939"/>
    <mergeCell ref="G800:G812"/>
    <mergeCell ref="O787:O793"/>
    <mergeCell ref="P787:P793"/>
    <mergeCell ref="C885:C890"/>
    <mergeCell ref="G833:K833"/>
    <mergeCell ref="D944:F948"/>
    <mergeCell ref="J885:J889"/>
    <mergeCell ref="G879:K879"/>
    <mergeCell ref="O967:O968"/>
    <mergeCell ref="O814:O823"/>
    <mergeCell ref="P814:P823"/>
    <mergeCell ref="G793:K793"/>
    <mergeCell ref="J794:J798"/>
    <mergeCell ref="D965:F966"/>
    <mergeCell ref="A1:R1"/>
    <mergeCell ref="G755:K755"/>
    <mergeCell ref="C760:C765"/>
    <mergeCell ref="D760:F765"/>
    <mergeCell ref="G760:G764"/>
    <mergeCell ref="H760:H764"/>
    <mergeCell ref="I760:I764"/>
    <mergeCell ref="J760:J764"/>
    <mergeCell ref="C741:C744"/>
    <mergeCell ref="Q647:Q653"/>
    <mergeCell ref="P669:P675"/>
    <mergeCell ref="P661:P668"/>
    <mergeCell ref="P483:P487"/>
    <mergeCell ref="Q483:Q487"/>
    <mergeCell ref="G449:G451"/>
    <mergeCell ref="J391:J393"/>
    <mergeCell ref="P493:P501"/>
    <mergeCell ref="G383:G385"/>
    <mergeCell ref="I370:I372"/>
    <mergeCell ref="J370:J372"/>
    <mergeCell ref="H374:H381"/>
    <mergeCell ref="I661:I667"/>
    <mergeCell ref="C698:C703"/>
    <mergeCell ref="D698:F703"/>
    <mergeCell ref="G698:G702"/>
    <mergeCell ref="G128:K128"/>
    <mergeCell ref="I124:I127"/>
    <mergeCell ref="J124:J127"/>
    <mergeCell ref="C26:C31"/>
    <mergeCell ref="I76:I84"/>
    <mergeCell ref="G465:K465"/>
    <mergeCell ref="D76:F85"/>
    <mergeCell ref="C145:C149"/>
    <mergeCell ref="C292:C296"/>
    <mergeCell ref="J228:J231"/>
    <mergeCell ref="C228:C232"/>
    <mergeCell ref="O773:O778"/>
    <mergeCell ref="P773:P778"/>
    <mergeCell ref="P766:P772"/>
    <mergeCell ref="J766:J771"/>
    <mergeCell ref="Q773:Q778"/>
    <mergeCell ref="I203:I206"/>
    <mergeCell ref="O472:O475"/>
    <mergeCell ref="I483:I486"/>
    <mergeCell ref="J483:J486"/>
    <mergeCell ref="I426:I427"/>
    <mergeCell ref="J426:J427"/>
    <mergeCell ref="B429:K429"/>
    <mergeCell ref="B551:B611"/>
    <mergeCell ref="O617:O621"/>
    <mergeCell ref="P449:P452"/>
    <mergeCell ref="J493:J500"/>
    <mergeCell ref="O493:O501"/>
    <mergeCell ref="G369:K369"/>
    <mergeCell ref="O354:O363"/>
    <mergeCell ref="G493:G500"/>
    <mergeCell ref="H534:H539"/>
    <mergeCell ref="D541:F545"/>
    <mergeCell ref="I688:I690"/>
    <mergeCell ref="D654:F660"/>
    <mergeCell ref="H682:H686"/>
    <mergeCell ref="J677:J680"/>
    <mergeCell ref="J661:J667"/>
    <mergeCell ref="D581:F592"/>
    <mergeCell ref="C965:C966"/>
    <mergeCell ref="H698:H702"/>
    <mergeCell ref="R956:R963"/>
    <mergeCell ref="J949:J954"/>
    <mergeCell ref="Q50:Q53"/>
    <mergeCell ref="Q59:Q62"/>
    <mergeCell ref="Q54:Q58"/>
    <mergeCell ref="O59:O62"/>
    <mergeCell ref="P59:P62"/>
    <mergeCell ref="H93:H102"/>
    <mergeCell ref="O292:O296"/>
    <mergeCell ref="O242:O247"/>
    <mergeCell ref="G176:K176"/>
    <mergeCell ref="D203:F207"/>
    <mergeCell ref="G178:K178"/>
    <mergeCell ref="I161:I170"/>
    <mergeCell ref="C155:C160"/>
    <mergeCell ref="G50:G52"/>
    <mergeCell ref="H50:H52"/>
    <mergeCell ref="D69:F75"/>
    <mergeCell ref="G108:K108"/>
    <mergeCell ref="G149:K149"/>
    <mergeCell ref="C50:C53"/>
    <mergeCell ref="C118:C123"/>
    <mergeCell ref="C150:C154"/>
    <mergeCell ref="D150:F154"/>
    <mergeCell ref="D292:F296"/>
    <mergeCell ref="G292:G295"/>
    <mergeCell ref="H292:H295"/>
    <mergeCell ref="I292:I295"/>
    <mergeCell ref="C139:C144"/>
    <mergeCell ref="O233:O241"/>
    <mergeCell ref="C720:C723"/>
    <mergeCell ref="C766:C772"/>
    <mergeCell ref="C622:C628"/>
    <mergeCell ref="D604:F611"/>
    <mergeCell ref="I534:I539"/>
    <mergeCell ref="O710:O719"/>
    <mergeCell ref="D773:F778"/>
    <mergeCell ref="C573:C580"/>
    <mergeCell ref="C647:C653"/>
    <mergeCell ref="G677:G680"/>
    <mergeCell ref="H677:H680"/>
    <mergeCell ref="G604:G610"/>
    <mergeCell ref="H581:H591"/>
    <mergeCell ref="D800:F813"/>
    <mergeCell ref="C814:C823"/>
    <mergeCell ref="D814:F823"/>
    <mergeCell ref="J814:J822"/>
    <mergeCell ref="I581:I591"/>
    <mergeCell ref="G551:G571"/>
    <mergeCell ref="C710:C719"/>
    <mergeCell ref="D710:F719"/>
    <mergeCell ref="J692:J696"/>
    <mergeCell ref="G719:K719"/>
    <mergeCell ref="C745:C755"/>
    <mergeCell ref="D720:F723"/>
    <mergeCell ref="I779:I785"/>
    <mergeCell ref="D677:F681"/>
    <mergeCell ref="I617:I620"/>
    <mergeCell ref="O604:O611"/>
    <mergeCell ref="G545:K545"/>
    <mergeCell ref="G541:G544"/>
    <mergeCell ref="I573:I579"/>
    <mergeCell ref="I830:I832"/>
    <mergeCell ref="C541:C545"/>
    <mergeCell ref="J745:J754"/>
    <mergeCell ref="G759:K759"/>
    <mergeCell ref="C593:C598"/>
    <mergeCell ref="O779:O786"/>
    <mergeCell ref="I787:I792"/>
    <mergeCell ref="J787:J792"/>
    <mergeCell ref="G773:G777"/>
    <mergeCell ref="H773:H777"/>
    <mergeCell ref="G778:K778"/>
    <mergeCell ref="J773:J777"/>
    <mergeCell ref="G703:K703"/>
    <mergeCell ref="C692:C697"/>
    <mergeCell ref="G669:G674"/>
    <mergeCell ref="P581:P592"/>
    <mergeCell ref="B612:K612"/>
    <mergeCell ref="B613:B675"/>
    <mergeCell ref="B677:B740"/>
    <mergeCell ref="H654:H659"/>
    <mergeCell ref="C634:C639"/>
    <mergeCell ref="C629:C633"/>
    <mergeCell ref="D640:F646"/>
    <mergeCell ref="C581:C592"/>
    <mergeCell ref="P756:P759"/>
    <mergeCell ref="C677:C681"/>
    <mergeCell ref="G675:K675"/>
    <mergeCell ref="D682:F687"/>
    <mergeCell ref="D661:F668"/>
    <mergeCell ref="O634:O639"/>
    <mergeCell ref="O647:O653"/>
    <mergeCell ref="D629:F633"/>
    <mergeCell ref="H16:H24"/>
    <mergeCell ref="I16:I24"/>
    <mergeCell ref="J16:J24"/>
    <mergeCell ref="G25:K25"/>
    <mergeCell ref="R139:R144"/>
    <mergeCell ref="G144:K144"/>
    <mergeCell ref="O50:O53"/>
    <mergeCell ref="G53:K53"/>
    <mergeCell ref="B92:K92"/>
    <mergeCell ref="J93:J102"/>
    <mergeCell ref="R50:R53"/>
    <mergeCell ref="G26:G30"/>
    <mergeCell ref="C104:C108"/>
    <mergeCell ref="G58:K58"/>
    <mergeCell ref="G62:K62"/>
    <mergeCell ref="O63:O68"/>
    <mergeCell ref="P63:P68"/>
    <mergeCell ref="Q63:Q68"/>
    <mergeCell ref="D118:F123"/>
    <mergeCell ref="G118:G122"/>
    <mergeCell ref="D109:F117"/>
    <mergeCell ref="G109:G116"/>
    <mergeCell ref="H109:H116"/>
    <mergeCell ref="D50:F53"/>
    <mergeCell ref="C109:C117"/>
    <mergeCell ref="Q93:Q103"/>
    <mergeCell ref="J45:J48"/>
    <mergeCell ref="C124:C128"/>
    <mergeCell ref="J118:J122"/>
    <mergeCell ref="G45:G48"/>
    <mergeCell ref="P139:P144"/>
    <mergeCell ref="G124:G127"/>
    <mergeCell ref="C45:C49"/>
    <mergeCell ref="D45:F49"/>
    <mergeCell ref="P7:P15"/>
    <mergeCell ref="Q7:Q15"/>
    <mergeCell ref="D266:F271"/>
    <mergeCell ref="G266:G270"/>
    <mergeCell ref="H266:H270"/>
    <mergeCell ref="G370:G372"/>
    <mergeCell ref="G350:G352"/>
    <mergeCell ref="Q161:Q171"/>
    <mergeCell ref="Q272:Q285"/>
    <mergeCell ref="O259:O265"/>
    <mergeCell ref="P259:P265"/>
    <mergeCell ref="G150:G153"/>
    <mergeCell ref="H150:H153"/>
    <mergeCell ref="P155:P160"/>
    <mergeCell ref="Q155:Q160"/>
    <mergeCell ref="P145:P149"/>
    <mergeCell ref="O54:O58"/>
    <mergeCell ref="H54:H57"/>
    <mergeCell ref="H26:H30"/>
    <mergeCell ref="I26:I30"/>
    <mergeCell ref="J26:J30"/>
    <mergeCell ref="O26:O31"/>
    <mergeCell ref="D93:F103"/>
    <mergeCell ref="G103:K103"/>
    <mergeCell ref="O118:O123"/>
    <mergeCell ref="D161:F171"/>
    <mergeCell ref="J172:J175"/>
    <mergeCell ref="I139:I143"/>
    <mergeCell ref="P50:P53"/>
    <mergeCell ref="G16:G24"/>
    <mergeCell ref="B6:K6"/>
    <mergeCell ref="C16:C25"/>
    <mergeCell ref="D32:F37"/>
    <mergeCell ref="G32:G36"/>
    <mergeCell ref="H32:H36"/>
    <mergeCell ref="D16:F25"/>
    <mergeCell ref="G15:K15"/>
    <mergeCell ref="H7:H14"/>
    <mergeCell ref="I7:I14"/>
    <mergeCell ref="C38:C43"/>
    <mergeCell ref="D38:F43"/>
    <mergeCell ref="G38:G42"/>
    <mergeCell ref="H38:H42"/>
    <mergeCell ref="B7:B43"/>
    <mergeCell ref="J7:J14"/>
    <mergeCell ref="D104:F108"/>
    <mergeCell ref="G104:G107"/>
    <mergeCell ref="D26:F31"/>
    <mergeCell ref="C86:C91"/>
    <mergeCell ref="D86:F91"/>
    <mergeCell ref="C76:C85"/>
    <mergeCell ref="C93:C103"/>
    <mergeCell ref="I59:I61"/>
    <mergeCell ref="D63:F68"/>
    <mergeCell ref="I38:I42"/>
    <mergeCell ref="J38:J42"/>
    <mergeCell ref="C69:C75"/>
    <mergeCell ref="I50:I52"/>
    <mergeCell ref="H45:H48"/>
    <mergeCell ref="J76:J84"/>
    <mergeCell ref="G85:K85"/>
    <mergeCell ref="J50:J52"/>
    <mergeCell ref="C233:C241"/>
    <mergeCell ref="C254:C258"/>
    <mergeCell ref="C242:C247"/>
    <mergeCell ref="H324:H329"/>
    <mergeCell ref="I324:I329"/>
    <mergeCell ref="D272:F285"/>
    <mergeCell ref="C459:C465"/>
    <mergeCell ref="G448:K448"/>
    <mergeCell ref="D395:F397"/>
    <mergeCell ref="C439:C443"/>
    <mergeCell ref="J430:J432"/>
    <mergeCell ref="C430:C433"/>
    <mergeCell ref="H449:H451"/>
    <mergeCell ref="G426:G427"/>
    <mergeCell ref="C426:C428"/>
    <mergeCell ref="C444:C448"/>
    <mergeCell ref="D444:F448"/>
    <mergeCell ref="G444:G447"/>
    <mergeCell ref="C391:C394"/>
    <mergeCell ref="J439:J442"/>
    <mergeCell ref="H405:H407"/>
    <mergeCell ref="C409:C415"/>
    <mergeCell ref="D453:F458"/>
    <mergeCell ref="H453:H457"/>
    <mergeCell ref="H387:H388"/>
    <mergeCell ref="G291:K291"/>
    <mergeCell ref="H426:H427"/>
    <mergeCell ref="G405:G407"/>
    <mergeCell ref="G416:G424"/>
    <mergeCell ref="G353:K353"/>
    <mergeCell ref="J364:J368"/>
    <mergeCell ref="I398:I403"/>
    <mergeCell ref="Q391:Q394"/>
    <mergeCell ref="Q449:Q452"/>
    <mergeCell ref="I383:I385"/>
    <mergeCell ref="O364:O369"/>
    <mergeCell ref="I350:I352"/>
    <mergeCell ref="C516:C520"/>
    <mergeCell ref="D426:F428"/>
    <mergeCell ref="G395:G396"/>
    <mergeCell ref="H395:H396"/>
    <mergeCell ref="D405:F408"/>
    <mergeCell ref="J409:J414"/>
    <mergeCell ref="H430:H432"/>
    <mergeCell ref="H434:H437"/>
    <mergeCell ref="I434:I437"/>
    <mergeCell ref="J434:J437"/>
    <mergeCell ref="C416:C425"/>
    <mergeCell ref="G415:K415"/>
    <mergeCell ref="D416:F425"/>
    <mergeCell ref="D409:F415"/>
    <mergeCell ref="I409:I414"/>
    <mergeCell ref="G471:K471"/>
    <mergeCell ref="C508:C515"/>
    <mergeCell ref="C483:C487"/>
    <mergeCell ref="D489:F492"/>
    <mergeCell ref="I453:I457"/>
    <mergeCell ref="D493:F501"/>
    <mergeCell ref="O395:O397"/>
    <mergeCell ref="J387:J388"/>
    <mergeCell ref="P508:P515"/>
    <mergeCell ref="G398:G403"/>
    <mergeCell ref="G466:G470"/>
    <mergeCell ref="D466:F471"/>
    <mergeCell ref="G397:K397"/>
    <mergeCell ref="G386:K386"/>
    <mergeCell ref="G314:G317"/>
    <mergeCell ref="G452:K452"/>
    <mergeCell ref="G439:G442"/>
    <mergeCell ref="I391:I393"/>
    <mergeCell ref="G389:K389"/>
    <mergeCell ref="G434:G437"/>
    <mergeCell ref="J472:J474"/>
    <mergeCell ref="H502:H506"/>
    <mergeCell ref="I502:I506"/>
    <mergeCell ref="H508:H514"/>
    <mergeCell ref="G458:K458"/>
    <mergeCell ref="I472:I474"/>
    <mergeCell ref="G492:K492"/>
    <mergeCell ref="G507:K507"/>
    <mergeCell ref="J398:J403"/>
    <mergeCell ref="H354:H362"/>
    <mergeCell ref="H398:H403"/>
    <mergeCell ref="J459:J464"/>
    <mergeCell ref="J339:J348"/>
    <mergeCell ref="H370:H372"/>
    <mergeCell ref="G487:K487"/>
    <mergeCell ref="I466:I470"/>
    <mergeCell ref="I508:I514"/>
    <mergeCell ref="J319:J322"/>
    <mergeCell ref="I416:I424"/>
    <mergeCell ref="G433:K433"/>
    <mergeCell ref="G430:G432"/>
    <mergeCell ref="G425:K425"/>
    <mergeCell ref="C179:C185"/>
    <mergeCell ref="P254:P258"/>
    <mergeCell ref="C177:C178"/>
    <mergeCell ref="R383:R386"/>
    <mergeCell ref="O370:O373"/>
    <mergeCell ref="O350:O353"/>
    <mergeCell ref="D179:F185"/>
    <mergeCell ref="G339:G348"/>
    <mergeCell ref="H339:H348"/>
    <mergeCell ref="H309:H312"/>
    <mergeCell ref="G190:K190"/>
    <mergeCell ref="G228:G231"/>
    <mergeCell ref="Q370:Q373"/>
    <mergeCell ref="O309:O313"/>
    <mergeCell ref="Q350:Q353"/>
    <mergeCell ref="R191:R195"/>
    <mergeCell ref="C370:C373"/>
    <mergeCell ref="H364:H368"/>
    <mergeCell ref="H383:H385"/>
    <mergeCell ref="D383:F386"/>
    <mergeCell ref="D217:F223"/>
    <mergeCell ref="Q354:Q363"/>
    <mergeCell ref="R374:R381"/>
    <mergeCell ref="P228:P232"/>
    <mergeCell ref="O209:O216"/>
    <mergeCell ref="Q189:Q190"/>
    <mergeCell ref="C339:C349"/>
    <mergeCell ref="R350:R353"/>
    <mergeCell ref="Q292:Q296"/>
    <mergeCell ref="C383:C386"/>
    <mergeCell ref="C217:C223"/>
    <mergeCell ref="G373:K373"/>
    <mergeCell ref="Q339:Q349"/>
    <mergeCell ref="J292:J295"/>
    <mergeCell ref="G349:K349"/>
    <mergeCell ref="D286:F291"/>
    <mergeCell ref="D254:F258"/>
    <mergeCell ref="G354:G362"/>
    <mergeCell ref="Q203:Q207"/>
    <mergeCell ref="G227:K227"/>
    <mergeCell ref="R189:R190"/>
    <mergeCell ref="H203:H206"/>
    <mergeCell ref="B338:K338"/>
    <mergeCell ref="Q259:Q265"/>
    <mergeCell ref="Q309:Q313"/>
    <mergeCell ref="P196:P197"/>
    <mergeCell ref="R228:R232"/>
    <mergeCell ref="G195:K195"/>
    <mergeCell ref="C196:C197"/>
    <mergeCell ref="B339:B389"/>
    <mergeCell ref="D387:F389"/>
    <mergeCell ref="Q324:Q330"/>
    <mergeCell ref="Q364:Q369"/>
    <mergeCell ref="P364:P369"/>
    <mergeCell ref="I364:I368"/>
    <mergeCell ref="G232:K232"/>
    <mergeCell ref="I374:I381"/>
    <mergeCell ref="J374:J381"/>
    <mergeCell ref="P203:P207"/>
    <mergeCell ref="R233:R241"/>
    <mergeCell ref="I309:I312"/>
    <mergeCell ref="G296:K296"/>
    <mergeCell ref="C203:C207"/>
    <mergeCell ref="H331:H336"/>
    <mergeCell ref="I54:I57"/>
    <mergeCell ref="H69:H74"/>
    <mergeCell ref="I69:I74"/>
    <mergeCell ref="O104:O108"/>
    <mergeCell ref="P104:P108"/>
    <mergeCell ref="Q104:Q108"/>
    <mergeCell ref="G59:G61"/>
    <mergeCell ref="G75:K75"/>
    <mergeCell ref="G76:G84"/>
    <mergeCell ref="J69:J74"/>
    <mergeCell ref="H59:H61"/>
    <mergeCell ref="I109:I116"/>
    <mergeCell ref="J59:J61"/>
    <mergeCell ref="J139:J143"/>
    <mergeCell ref="J150:J153"/>
    <mergeCell ref="G145:G148"/>
    <mergeCell ref="H145:H148"/>
    <mergeCell ref="I150:I153"/>
    <mergeCell ref="C129:C137"/>
    <mergeCell ref="D129:F137"/>
    <mergeCell ref="O124:O128"/>
    <mergeCell ref="P124:P128"/>
    <mergeCell ref="Q124:Q128"/>
    <mergeCell ref="G172:G175"/>
    <mergeCell ref="P177:P178"/>
    <mergeCell ref="O172:O176"/>
    <mergeCell ref="G139:G143"/>
    <mergeCell ref="Q179:Q185"/>
    <mergeCell ref="H124:H127"/>
    <mergeCell ref="I172:I175"/>
    <mergeCell ref="P319:P323"/>
    <mergeCell ref="J217:J222"/>
    <mergeCell ref="D350:F353"/>
    <mergeCell ref="G253:K253"/>
    <mergeCell ref="J309:J312"/>
    <mergeCell ref="G155:G159"/>
    <mergeCell ref="I331:I336"/>
    <mergeCell ref="J297:J307"/>
    <mergeCell ref="P272:P285"/>
    <mergeCell ref="P189:P190"/>
    <mergeCell ref="P179:P185"/>
    <mergeCell ref="J155:J159"/>
    <mergeCell ref="D224:F227"/>
    <mergeCell ref="H217:H222"/>
    <mergeCell ref="J224:J226"/>
    <mergeCell ref="I228:I231"/>
    <mergeCell ref="J286:J290"/>
    <mergeCell ref="C309:C313"/>
    <mergeCell ref="C259:C265"/>
    <mergeCell ref="D259:F265"/>
    <mergeCell ref="C161:C171"/>
    <mergeCell ref="I248:I252"/>
    <mergeCell ref="G285:K285"/>
    <mergeCell ref="I254:I257"/>
    <mergeCell ref="Q191:Q195"/>
    <mergeCell ref="J161:J170"/>
    <mergeCell ref="O191:O195"/>
    <mergeCell ref="P266:P271"/>
    <mergeCell ref="D370:F373"/>
    <mergeCell ref="R387:R389"/>
    <mergeCell ref="R292:R296"/>
    <mergeCell ref="R331:R337"/>
    <mergeCell ref="R297:R308"/>
    <mergeCell ref="G271:K271"/>
    <mergeCell ref="C314:C318"/>
    <mergeCell ref="D314:F318"/>
    <mergeCell ref="D242:F247"/>
    <mergeCell ref="D186:F188"/>
    <mergeCell ref="H186:H187"/>
    <mergeCell ref="D319:F323"/>
    <mergeCell ref="G319:G322"/>
    <mergeCell ref="H319:H322"/>
    <mergeCell ref="I339:I348"/>
    <mergeCell ref="P242:P247"/>
    <mergeCell ref="H191:H194"/>
    <mergeCell ref="D228:F232"/>
    <mergeCell ref="G272:G284"/>
    <mergeCell ref="H272:H284"/>
    <mergeCell ref="G265:K265"/>
    <mergeCell ref="P387:P389"/>
    <mergeCell ref="Q387:Q389"/>
    <mergeCell ref="R161:R171"/>
    <mergeCell ref="P38:P43"/>
    <mergeCell ref="Q38:Q43"/>
    <mergeCell ref="R38:R43"/>
    <mergeCell ref="G43:K43"/>
    <mergeCell ref="R59:R62"/>
    <mergeCell ref="P45:P49"/>
    <mergeCell ref="R93:R103"/>
    <mergeCell ref="G93:G102"/>
    <mergeCell ref="O93:O103"/>
    <mergeCell ref="P93:P103"/>
    <mergeCell ref="G63:G67"/>
    <mergeCell ref="H63:H67"/>
    <mergeCell ref="I63:I67"/>
    <mergeCell ref="J63:J67"/>
    <mergeCell ref="J109:J116"/>
    <mergeCell ref="O69:O75"/>
    <mergeCell ref="J248:J252"/>
    <mergeCell ref="O179:O185"/>
    <mergeCell ref="O228:O232"/>
    <mergeCell ref="Q209:Q216"/>
    <mergeCell ref="Q69:Q75"/>
    <mergeCell ref="O109:O117"/>
    <mergeCell ref="O150:O154"/>
    <mergeCell ref="P150:P154"/>
    <mergeCell ref="R150:R154"/>
    <mergeCell ref="O45:O49"/>
    <mergeCell ref="O177:O178"/>
    <mergeCell ref="I155:I159"/>
    <mergeCell ref="Q76:Q85"/>
    <mergeCell ref="R76:R85"/>
    <mergeCell ref="H161:H170"/>
    <mergeCell ref="G186:G187"/>
    <mergeCell ref="S93:S103"/>
    <mergeCell ref="S104:S108"/>
    <mergeCell ref="O139:O144"/>
    <mergeCell ref="G179:G184"/>
    <mergeCell ref="H179:H184"/>
    <mergeCell ref="I179:I184"/>
    <mergeCell ref="J179:J184"/>
    <mergeCell ref="G171:K171"/>
    <mergeCell ref="H155:H159"/>
    <mergeCell ref="G209:G215"/>
    <mergeCell ref="H209:H215"/>
    <mergeCell ref="D177:F178"/>
    <mergeCell ref="R104:R108"/>
    <mergeCell ref="R109:R117"/>
    <mergeCell ref="R179:R185"/>
    <mergeCell ref="O155:O160"/>
    <mergeCell ref="P118:P123"/>
    <mergeCell ref="Q118:Q123"/>
    <mergeCell ref="O145:O149"/>
    <mergeCell ref="I104:I107"/>
    <mergeCell ref="J104:J107"/>
    <mergeCell ref="O203:O207"/>
    <mergeCell ref="I145:I148"/>
    <mergeCell ref="G154:K154"/>
    <mergeCell ref="D155:F160"/>
    <mergeCell ref="B208:K208"/>
    <mergeCell ref="B191:B207"/>
    <mergeCell ref="S179:S185"/>
    <mergeCell ref="Q109:Q117"/>
    <mergeCell ref="D145:F149"/>
    <mergeCell ref="H118:H122"/>
    <mergeCell ref="R145:R149"/>
    <mergeCell ref="M2:N2"/>
    <mergeCell ref="G68:K68"/>
    <mergeCell ref="J54:J57"/>
    <mergeCell ref="G54:G57"/>
    <mergeCell ref="D54:F58"/>
    <mergeCell ref="D3:F3"/>
    <mergeCell ref="B4:B5"/>
    <mergeCell ref="I32:I36"/>
    <mergeCell ref="J32:J36"/>
    <mergeCell ref="O32:O37"/>
    <mergeCell ref="P32:P37"/>
    <mergeCell ref="Q32:Q37"/>
    <mergeCell ref="R32:R37"/>
    <mergeCell ref="G37:K37"/>
    <mergeCell ref="P26:P31"/>
    <mergeCell ref="Q26:Q31"/>
    <mergeCell ref="R26:R31"/>
    <mergeCell ref="G31:K31"/>
    <mergeCell ref="C32:C37"/>
    <mergeCell ref="C59:C62"/>
    <mergeCell ref="C54:C58"/>
    <mergeCell ref="D59:F62"/>
    <mergeCell ref="D4:F4"/>
    <mergeCell ref="B45:B91"/>
    <mergeCell ref="R69:R75"/>
    <mergeCell ref="O76:O85"/>
    <mergeCell ref="P76:P85"/>
    <mergeCell ref="R45:R49"/>
    <mergeCell ref="R54:R58"/>
    <mergeCell ref="R63:R68"/>
    <mergeCell ref="G49:K49"/>
    <mergeCell ref="C63:C68"/>
    <mergeCell ref="G5:K5"/>
    <mergeCell ref="R86:R91"/>
    <mergeCell ref="G91:K91"/>
    <mergeCell ref="R7:R15"/>
    <mergeCell ref="O16:O25"/>
    <mergeCell ref="P16:P25"/>
    <mergeCell ref="O7:O15"/>
    <mergeCell ref="O38:O43"/>
    <mergeCell ref="Q16:Q25"/>
    <mergeCell ref="Q150:Q154"/>
    <mergeCell ref="Q177:Q178"/>
    <mergeCell ref="H76:H84"/>
    <mergeCell ref="G69:G74"/>
    <mergeCell ref="G117:K117"/>
    <mergeCell ref="G86:G90"/>
    <mergeCell ref="H86:H90"/>
    <mergeCell ref="I86:I90"/>
    <mergeCell ref="G123:K123"/>
    <mergeCell ref="Q86:Q91"/>
    <mergeCell ref="Q45:Q49"/>
    <mergeCell ref="P54:P58"/>
    <mergeCell ref="L79:L80"/>
    <mergeCell ref="P109:P117"/>
    <mergeCell ref="Q145:Q149"/>
    <mergeCell ref="J86:J90"/>
    <mergeCell ref="I93:I102"/>
    <mergeCell ref="I118:I122"/>
    <mergeCell ref="I45:I48"/>
    <mergeCell ref="O86:O91"/>
    <mergeCell ref="Q139:Q144"/>
    <mergeCell ref="P69:P75"/>
    <mergeCell ref="P86:P91"/>
    <mergeCell ref="S266:S271"/>
    <mergeCell ref="S272:S285"/>
    <mergeCell ref="S118:S123"/>
    <mergeCell ref="S139:S144"/>
    <mergeCell ref="S145:S149"/>
    <mergeCell ref="R172:R176"/>
    <mergeCell ref="S161:S171"/>
    <mergeCell ref="S172:S176"/>
    <mergeCell ref="R118:R123"/>
    <mergeCell ref="R124:R128"/>
    <mergeCell ref="S2:S3"/>
    <mergeCell ref="T2:T3"/>
    <mergeCell ref="S7:S15"/>
    <mergeCell ref="T7:T15"/>
    <mergeCell ref="S16:S25"/>
    <mergeCell ref="T16:T25"/>
    <mergeCell ref="S26:S31"/>
    <mergeCell ref="S32:S37"/>
    <mergeCell ref="S38:S43"/>
    <mergeCell ref="S45:S49"/>
    <mergeCell ref="S50:S53"/>
    <mergeCell ref="S54:S58"/>
    <mergeCell ref="T272:T285"/>
    <mergeCell ref="S59:S62"/>
    <mergeCell ref="R272:R285"/>
    <mergeCell ref="R217:R223"/>
    <mergeCell ref="R224:R227"/>
    <mergeCell ref="R186:R188"/>
    <mergeCell ref="R16:R25"/>
    <mergeCell ref="T124:T128"/>
    <mergeCell ref="R248:R253"/>
    <mergeCell ref="R266:R271"/>
    <mergeCell ref="S292:S296"/>
    <mergeCell ref="S374:S381"/>
    <mergeCell ref="T434:T438"/>
    <mergeCell ref="T449:T452"/>
    <mergeCell ref="T209:T216"/>
    <mergeCell ref="T217:T223"/>
    <mergeCell ref="T224:T227"/>
    <mergeCell ref="T286:T291"/>
    <mergeCell ref="S63:S68"/>
    <mergeCell ref="S69:S75"/>
    <mergeCell ref="S76:S85"/>
    <mergeCell ref="S86:S91"/>
    <mergeCell ref="T233:T241"/>
    <mergeCell ref="T242:T247"/>
    <mergeCell ref="T248:T253"/>
    <mergeCell ref="T254:T258"/>
    <mergeCell ref="T259:T265"/>
    <mergeCell ref="T266:T271"/>
    <mergeCell ref="S331:S337"/>
    <mergeCell ref="T331:T337"/>
    <mergeCell ref="S150:S154"/>
    <mergeCell ref="S155:S160"/>
    <mergeCell ref="S109:S117"/>
    <mergeCell ref="S186:S188"/>
    <mergeCell ref="S189:S190"/>
    <mergeCell ref="S177:S178"/>
    <mergeCell ref="S124:S128"/>
    <mergeCell ref="S191:S195"/>
    <mergeCell ref="S203:S207"/>
    <mergeCell ref="S209:S216"/>
    <mergeCell ref="T228:T232"/>
    <mergeCell ref="S259:S265"/>
    <mergeCell ref="T309:T313"/>
    <mergeCell ref="T314:T318"/>
    <mergeCell ref="T374:T381"/>
    <mergeCell ref="T409:T415"/>
    <mergeCell ref="S534:S540"/>
    <mergeCell ref="T534:T540"/>
    <mergeCell ref="T551:T572"/>
    <mergeCell ref="T573:T580"/>
    <mergeCell ref="T26:T31"/>
    <mergeCell ref="T32:T37"/>
    <mergeCell ref="T38:T43"/>
    <mergeCell ref="T45:T49"/>
    <mergeCell ref="T50:T53"/>
    <mergeCell ref="T54:T58"/>
    <mergeCell ref="T59:T62"/>
    <mergeCell ref="T63:T68"/>
    <mergeCell ref="T69:T75"/>
    <mergeCell ref="T76:T85"/>
    <mergeCell ref="T86:T91"/>
    <mergeCell ref="T93:T103"/>
    <mergeCell ref="T104:T108"/>
    <mergeCell ref="T109:T117"/>
    <mergeCell ref="T391:T394"/>
    <mergeCell ref="T395:T397"/>
    <mergeCell ref="T444:T448"/>
    <mergeCell ref="T339:T349"/>
    <mergeCell ref="T292:T296"/>
    <mergeCell ref="T297:T308"/>
    <mergeCell ref="S286:S291"/>
    <mergeCell ref="S196:S197"/>
    <mergeCell ref="S228:S232"/>
    <mergeCell ref="S233:S241"/>
    <mergeCell ref="S297:S308"/>
    <mergeCell ref="S439:S443"/>
    <mergeCell ref="S444:S448"/>
    <mergeCell ref="S314:S318"/>
    <mergeCell ref="S319:S323"/>
    <mergeCell ref="S309:S313"/>
    <mergeCell ref="S339:S349"/>
    <mergeCell ref="S472:S475"/>
    <mergeCell ref="S483:S487"/>
    <mergeCell ref="S350:S353"/>
    <mergeCell ref="S354:S363"/>
    <mergeCell ref="S364:S369"/>
    <mergeCell ref="S370:S373"/>
    <mergeCell ref="S324:S330"/>
    <mergeCell ref="S398:S404"/>
    <mergeCell ref="S546:S549"/>
    <mergeCell ref="S489:S492"/>
    <mergeCell ref="S476:S482"/>
    <mergeCell ref="S466:S471"/>
    <mergeCell ref="S434:S438"/>
    <mergeCell ref="T773:T778"/>
    <mergeCell ref="T779:T786"/>
    <mergeCell ref="T319:T323"/>
    <mergeCell ref="S698:S703"/>
    <mergeCell ref="S383:S386"/>
    <mergeCell ref="S391:S394"/>
    <mergeCell ref="T118:T123"/>
    <mergeCell ref="T139:T144"/>
    <mergeCell ref="T145:T149"/>
    <mergeCell ref="T150:T154"/>
    <mergeCell ref="T155:T160"/>
    <mergeCell ref="T161:T171"/>
    <mergeCell ref="T172:T176"/>
    <mergeCell ref="T177:T178"/>
    <mergeCell ref="T179:T185"/>
    <mergeCell ref="T186:T188"/>
    <mergeCell ref="T189:T190"/>
    <mergeCell ref="T191:T195"/>
    <mergeCell ref="T640:T646"/>
    <mergeCell ref="T647:T653"/>
    <mergeCell ref="T654:T660"/>
    <mergeCell ref="T661:T668"/>
    <mergeCell ref="T669:T675"/>
    <mergeCell ref="T677:T681"/>
    <mergeCell ref="T682:T687"/>
    <mergeCell ref="T493:T501"/>
    <mergeCell ref="S516:S520"/>
    <mergeCell ref="S521:S525"/>
    <mergeCell ref="S526:S533"/>
    <mergeCell ref="S692:S697"/>
    <mergeCell ref="T483:T487"/>
    <mergeCell ref="S613:S616"/>
    <mergeCell ref="T956:T963"/>
    <mergeCell ref="T928:T933"/>
    <mergeCell ref="T934:T939"/>
    <mergeCell ref="T940:T943"/>
    <mergeCell ref="T944:T948"/>
    <mergeCell ref="T880:T884"/>
    <mergeCell ref="T913:T919"/>
    <mergeCell ref="T698:T703"/>
    <mergeCell ref="T844:T850"/>
    <mergeCell ref="T897:T901"/>
    <mergeCell ref="T920:T922"/>
    <mergeCell ref="T902:T905"/>
    <mergeCell ref="C704:C709"/>
    <mergeCell ref="D704:F709"/>
    <mergeCell ref="G704:G708"/>
    <mergeCell ref="T756:T759"/>
    <mergeCell ref="G756:G758"/>
    <mergeCell ref="Q745:Q755"/>
    <mergeCell ref="Q756:Q759"/>
    <mergeCell ref="Q710:Q719"/>
    <mergeCell ref="O741:O744"/>
    <mergeCell ref="S704:S709"/>
    <mergeCell ref="O720:O723"/>
    <mergeCell ref="P720:P723"/>
    <mergeCell ref="Q720:Q723"/>
    <mergeCell ref="G720:G722"/>
    <mergeCell ref="H720:H722"/>
    <mergeCell ref="I720:I722"/>
    <mergeCell ref="J720:J722"/>
    <mergeCell ref="C724:C732"/>
    <mergeCell ref="D724:F732"/>
    <mergeCell ref="G837:K837"/>
    <mergeCell ref="T876:T879"/>
    <mergeCell ref="S880:S884"/>
    <mergeCell ref="T710:T719"/>
    <mergeCell ref="T741:T744"/>
    <mergeCell ref="T745:T755"/>
    <mergeCell ref="P741:P744"/>
    <mergeCell ref="O704:O709"/>
    <mergeCell ref="I756:I758"/>
    <mergeCell ref="C733:C739"/>
    <mergeCell ref="D733:F739"/>
    <mergeCell ref="G733:G738"/>
    <mergeCell ref="H733:H738"/>
    <mergeCell ref="I733:I738"/>
    <mergeCell ref="J733:J738"/>
    <mergeCell ref="O733:O739"/>
    <mergeCell ref="S720:S723"/>
    <mergeCell ref="O745:O755"/>
    <mergeCell ref="P745:P755"/>
    <mergeCell ref="H745:H754"/>
    <mergeCell ref="S710:S719"/>
    <mergeCell ref="G745:G754"/>
    <mergeCell ref="G830:G832"/>
    <mergeCell ref="J844:J849"/>
    <mergeCell ref="G850:K850"/>
    <mergeCell ref="D851:F861"/>
    <mergeCell ref="G851:G860"/>
    <mergeCell ref="H851:H860"/>
    <mergeCell ref="I851:I860"/>
    <mergeCell ref="Q830:Q833"/>
    <mergeCell ref="R704:R709"/>
    <mergeCell ref="Q760:Q765"/>
    <mergeCell ref="J824:J827"/>
    <mergeCell ref="S969:S975"/>
    <mergeCell ref="R944:R948"/>
    <mergeCell ref="S944:S948"/>
    <mergeCell ref="S756:S759"/>
    <mergeCell ref="T830:T833"/>
    <mergeCell ref="T923:T927"/>
    <mergeCell ref="T704:T709"/>
    <mergeCell ref="T766:T772"/>
    <mergeCell ref="T906:T912"/>
    <mergeCell ref="T814:T823"/>
    <mergeCell ref="S830:S833"/>
    <mergeCell ref="R741:R744"/>
    <mergeCell ref="R773:R778"/>
    <mergeCell ref="R794:R799"/>
    <mergeCell ref="R824:R828"/>
    <mergeCell ref="S824:S828"/>
    <mergeCell ref="S787:S793"/>
    <mergeCell ref="S794:S799"/>
    <mergeCell ref="S741:S744"/>
    <mergeCell ref="S949:S955"/>
    <mergeCell ref="S956:S963"/>
    <mergeCell ref="S876:S879"/>
    <mergeCell ref="S834:S837"/>
    <mergeCell ref="T834:T837"/>
    <mergeCell ref="S814:S823"/>
    <mergeCell ref="R965:R966"/>
    <mergeCell ref="R760:R765"/>
    <mergeCell ref="R906:R912"/>
    <mergeCell ref="T724:T727"/>
    <mergeCell ref="S728:S732"/>
    <mergeCell ref="T728:T732"/>
    <mergeCell ref="S867:S875"/>
    <mergeCell ref="G975:K975"/>
    <mergeCell ref="J969:J974"/>
    <mergeCell ref="I880:I883"/>
    <mergeCell ref="S902:S905"/>
    <mergeCell ref="S773:S778"/>
    <mergeCell ref="T787:T793"/>
    <mergeCell ref="T949:T955"/>
    <mergeCell ref="T965:T966"/>
    <mergeCell ref="T967:T968"/>
    <mergeCell ref="T969:T975"/>
    <mergeCell ref="T760:T765"/>
    <mergeCell ref="R692:R697"/>
    <mergeCell ref="H593:H597"/>
    <mergeCell ref="I622:I627"/>
    <mergeCell ref="I640:I645"/>
    <mergeCell ref="J640:J645"/>
    <mergeCell ref="S654:S660"/>
    <mergeCell ref="S661:S668"/>
    <mergeCell ref="S669:S675"/>
    <mergeCell ref="S677:S681"/>
    <mergeCell ref="S682:S687"/>
    <mergeCell ref="S688:S691"/>
    <mergeCell ref="T617:T621"/>
    <mergeCell ref="T688:T691"/>
    <mergeCell ref="T613:T616"/>
    <mergeCell ref="T851:T861"/>
    <mergeCell ref="G861:K861"/>
    <mergeCell ref="Q698:Q703"/>
    <mergeCell ref="T720:T723"/>
    <mergeCell ref="S745:S755"/>
    <mergeCell ref="S965:S966"/>
    <mergeCell ref="S967:S968"/>
    <mergeCell ref="S629:S633"/>
    <mergeCell ref="S634:S639"/>
    <mergeCell ref="S640:S646"/>
    <mergeCell ref="S647:S653"/>
    <mergeCell ref="S541:S545"/>
    <mergeCell ref="D688:F691"/>
    <mergeCell ref="T692:T697"/>
    <mergeCell ref="S599:S603"/>
    <mergeCell ref="S508:S515"/>
    <mergeCell ref="I698:I702"/>
    <mergeCell ref="J698:J702"/>
    <mergeCell ref="O698:O703"/>
    <mergeCell ref="P698:P703"/>
    <mergeCell ref="G592:K592"/>
    <mergeCell ref="G622:G627"/>
    <mergeCell ref="T521:T525"/>
    <mergeCell ref="T526:T533"/>
    <mergeCell ref="T581:T592"/>
    <mergeCell ref="T593:T598"/>
    <mergeCell ref="T599:T603"/>
    <mergeCell ref="T604:T611"/>
    <mergeCell ref="Q521:Q525"/>
    <mergeCell ref="G516:G519"/>
    <mergeCell ref="R521:R525"/>
    <mergeCell ref="R526:R533"/>
    <mergeCell ref="T508:T515"/>
    <mergeCell ref="T516:T520"/>
    <mergeCell ref="T541:T545"/>
    <mergeCell ref="Q508:Q515"/>
    <mergeCell ref="T546:T549"/>
    <mergeCell ref="S622:S628"/>
    <mergeCell ref="G682:G686"/>
    <mergeCell ref="T622:T628"/>
    <mergeCell ref="T629:T633"/>
    <mergeCell ref="T634:T639"/>
    <mergeCell ref="T387:T389"/>
    <mergeCell ref="T416:T425"/>
    <mergeCell ref="T426:T428"/>
    <mergeCell ref="T430:T433"/>
    <mergeCell ref="S416:S425"/>
    <mergeCell ref="S426:S428"/>
    <mergeCell ref="S430:S433"/>
    <mergeCell ref="S449:S452"/>
    <mergeCell ref="T489:T492"/>
    <mergeCell ref="R426:R428"/>
    <mergeCell ref="R459:R465"/>
    <mergeCell ref="R466:R471"/>
    <mergeCell ref="R508:R515"/>
    <mergeCell ref="R489:R492"/>
    <mergeCell ref="R483:R487"/>
    <mergeCell ref="R622:R628"/>
    <mergeCell ref="T398:T404"/>
    <mergeCell ref="T405:T408"/>
    <mergeCell ref="R391:R394"/>
    <mergeCell ref="S387:S389"/>
    <mergeCell ref="T502:T507"/>
    <mergeCell ref="T476:T482"/>
    <mergeCell ref="S573:S580"/>
    <mergeCell ref="S581:S592"/>
    <mergeCell ref="S593:S598"/>
    <mergeCell ref="S459:S465"/>
    <mergeCell ref="T439:T443"/>
    <mergeCell ref="T459:T465"/>
    <mergeCell ref="S617:S621"/>
    <mergeCell ref="O398:O404"/>
    <mergeCell ref="Q409:Q415"/>
    <mergeCell ref="J449:J451"/>
    <mergeCell ref="S453:S458"/>
    <mergeCell ref="Q453:Q458"/>
    <mergeCell ref="J466:J470"/>
    <mergeCell ref="J444:J447"/>
    <mergeCell ref="H439:H442"/>
    <mergeCell ref="I439:I442"/>
    <mergeCell ref="R439:R443"/>
    <mergeCell ref="R405:R408"/>
    <mergeCell ref="O405:O408"/>
    <mergeCell ref="I430:I432"/>
    <mergeCell ref="O453:O458"/>
    <mergeCell ref="Q405:Q408"/>
    <mergeCell ref="O439:O443"/>
    <mergeCell ref="S551:S572"/>
    <mergeCell ref="O551:O572"/>
    <mergeCell ref="R546:R549"/>
    <mergeCell ref="J534:J539"/>
    <mergeCell ref="P409:P415"/>
    <mergeCell ref="O521:O525"/>
    <mergeCell ref="J521:J524"/>
    <mergeCell ref="Q551:Q572"/>
    <mergeCell ref="H546:H548"/>
    <mergeCell ref="I526:I532"/>
    <mergeCell ref="O526:O533"/>
    <mergeCell ref="Q516:Q520"/>
    <mergeCell ref="Q476:Q482"/>
    <mergeCell ref="P521:P525"/>
    <mergeCell ref="G515:K515"/>
    <mergeCell ref="Q489:Q492"/>
    <mergeCell ref="R434:R438"/>
    <mergeCell ref="G572:K572"/>
    <mergeCell ref="G540:K540"/>
    <mergeCell ref="Q541:Q545"/>
    <mergeCell ref="O541:O545"/>
    <mergeCell ref="Q534:Q540"/>
    <mergeCell ref="R541:R545"/>
    <mergeCell ref="Q546:Q549"/>
    <mergeCell ref="G534:G539"/>
    <mergeCell ref="H476:H481"/>
    <mergeCell ref="G475:K475"/>
    <mergeCell ref="S502:S507"/>
    <mergeCell ref="S493:S501"/>
    <mergeCell ref="R534:R540"/>
    <mergeCell ref="O449:O452"/>
    <mergeCell ref="R502:R507"/>
    <mergeCell ref="O508:O515"/>
    <mergeCell ref="Q526:Q533"/>
    <mergeCell ref="J508:J514"/>
    <mergeCell ref="R395:R397"/>
    <mergeCell ref="O466:O471"/>
    <mergeCell ref="P472:P475"/>
    <mergeCell ref="Q472:Q475"/>
    <mergeCell ref="R453:R458"/>
    <mergeCell ref="Q466:Q471"/>
    <mergeCell ref="Q416:Q425"/>
    <mergeCell ref="H472:H474"/>
    <mergeCell ref="Q493:Q501"/>
    <mergeCell ref="P502:P507"/>
    <mergeCell ref="G526:G532"/>
    <mergeCell ref="H526:H532"/>
    <mergeCell ref="Q434:Q438"/>
    <mergeCell ref="R476:R482"/>
    <mergeCell ref="G408:K408"/>
    <mergeCell ref="G482:K482"/>
    <mergeCell ref="G483:G486"/>
    <mergeCell ref="Q430:Q433"/>
    <mergeCell ref="R472:R475"/>
    <mergeCell ref="H459:H464"/>
    <mergeCell ref="G472:G474"/>
    <mergeCell ref="Q444:Q448"/>
    <mergeCell ref="O483:O487"/>
    <mergeCell ref="O516:O520"/>
    <mergeCell ref="J502:J506"/>
    <mergeCell ref="G502:G506"/>
    <mergeCell ref="G501:K501"/>
    <mergeCell ref="R409:R415"/>
    <mergeCell ref="I444:I447"/>
    <mergeCell ref="G443:K443"/>
    <mergeCell ref="O434:O438"/>
    <mergeCell ref="P434:P438"/>
    <mergeCell ref="S766:S772"/>
    <mergeCell ref="C773:C778"/>
    <mergeCell ref="C787:C793"/>
    <mergeCell ref="C800:C813"/>
    <mergeCell ref="T794:T799"/>
    <mergeCell ref="P426:P428"/>
    <mergeCell ref="J416:J424"/>
    <mergeCell ref="O409:O415"/>
    <mergeCell ref="R444:R448"/>
    <mergeCell ref="R449:R452"/>
    <mergeCell ref="R416:R425"/>
    <mergeCell ref="R430:R433"/>
    <mergeCell ref="O444:O448"/>
    <mergeCell ref="P444:P448"/>
    <mergeCell ref="O426:O428"/>
    <mergeCell ref="Q439:Q443"/>
    <mergeCell ref="T466:T471"/>
    <mergeCell ref="T472:T475"/>
    <mergeCell ref="R581:R592"/>
    <mergeCell ref="R551:R572"/>
    <mergeCell ref="Q688:Q691"/>
    <mergeCell ref="R634:R639"/>
    <mergeCell ref="R617:R621"/>
    <mergeCell ref="G409:G414"/>
    <mergeCell ref="G428:K428"/>
    <mergeCell ref="D483:F487"/>
    <mergeCell ref="D472:F475"/>
    <mergeCell ref="R688:R691"/>
    <mergeCell ref="R677:R681"/>
    <mergeCell ref="S604:S611"/>
    <mergeCell ref="T453:T458"/>
    <mergeCell ref="P439:P443"/>
    <mergeCell ref="B93:B137"/>
    <mergeCell ref="S760:S765"/>
    <mergeCell ref="S779:S786"/>
    <mergeCell ref="C794:C799"/>
    <mergeCell ref="R493:R501"/>
    <mergeCell ref="R647:R653"/>
    <mergeCell ref="R516:R520"/>
    <mergeCell ref="T350:T353"/>
    <mergeCell ref="J354:J362"/>
    <mergeCell ref="C350:C353"/>
    <mergeCell ref="R364:R369"/>
    <mergeCell ref="Q395:Q397"/>
    <mergeCell ref="R398:R404"/>
    <mergeCell ref="T370:T373"/>
    <mergeCell ref="T383:T386"/>
    <mergeCell ref="B430:B487"/>
    <mergeCell ref="G476:G481"/>
    <mergeCell ref="T354:T363"/>
    <mergeCell ref="T364:T369"/>
    <mergeCell ref="C387:C389"/>
    <mergeCell ref="C364:C369"/>
    <mergeCell ref="G363:K363"/>
    <mergeCell ref="S405:S408"/>
    <mergeCell ref="S409:S415"/>
    <mergeCell ref="S395:S397"/>
    <mergeCell ref="P405:P408"/>
    <mergeCell ref="R370:R373"/>
    <mergeCell ref="B741:B828"/>
    <mergeCell ref="Q800:Q812"/>
    <mergeCell ref="R800:R812"/>
    <mergeCell ref="S800:S812"/>
    <mergeCell ref="T800:T812"/>
    <mergeCell ref="P838:P843"/>
    <mergeCell ref="Q838:Q843"/>
    <mergeCell ref="R838:R843"/>
    <mergeCell ref="S838:S843"/>
    <mergeCell ref="T838:T843"/>
    <mergeCell ref="G843:K843"/>
    <mergeCell ref="C844:C850"/>
    <mergeCell ref="D844:F850"/>
    <mergeCell ref="G844:G849"/>
    <mergeCell ref="H844:H849"/>
    <mergeCell ref="G129:G136"/>
    <mergeCell ref="H129:H136"/>
    <mergeCell ref="I129:I136"/>
    <mergeCell ref="J129:J136"/>
    <mergeCell ref="O129:O137"/>
    <mergeCell ref="P129:P137"/>
    <mergeCell ref="Q129:Q137"/>
    <mergeCell ref="R129:R137"/>
    <mergeCell ref="S129:S137"/>
    <mergeCell ref="T129:T137"/>
    <mergeCell ref="G137:K137"/>
    <mergeCell ref="T824:T828"/>
    <mergeCell ref="G828:K828"/>
    <mergeCell ref="G813:K813"/>
    <mergeCell ref="C824:C828"/>
    <mergeCell ref="D824:F828"/>
    <mergeCell ref="G824:G827"/>
    <mergeCell ref="H824:H827"/>
    <mergeCell ref="I824:I827"/>
    <mergeCell ref="O824:O828"/>
    <mergeCell ref="P824:P828"/>
    <mergeCell ref="Q824:Q828"/>
    <mergeCell ref="P876:P879"/>
    <mergeCell ref="Q876:Q879"/>
    <mergeCell ref="R876:R879"/>
    <mergeCell ref="B830:B890"/>
    <mergeCell ref="R830:R833"/>
    <mergeCell ref="C834:C837"/>
    <mergeCell ref="D834:F837"/>
    <mergeCell ref="G834:G836"/>
    <mergeCell ref="H834:H836"/>
    <mergeCell ref="I834:I836"/>
    <mergeCell ref="J834:J836"/>
    <mergeCell ref="O834:O837"/>
    <mergeCell ref="P834:P837"/>
    <mergeCell ref="Q834:Q837"/>
    <mergeCell ref="R834:R837"/>
    <mergeCell ref="C862:C866"/>
    <mergeCell ref="D862:F866"/>
    <mergeCell ref="G862:G865"/>
    <mergeCell ref="H862:H865"/>
    <mergeCell ref="I862:I865"/>
    <mergeCell ref="J862:J865"/>
    <mergeCell ref="O862:O866"/>
    <mergeCell ref="P862:P866"/>
    <mergeCell ref="Q862:Q866"/>
    <mergeCell ref="R862:R866"/>
    <mergeCell ref="C838:C843"/>
    <mergeCell ref="Q867:Q875"/>
    <mergeCell ref="R867:R875"/>
    <mergeCell ref="H838:H842"/>
    <mergeCell ref="I838:I842"/>
    <mergeCell ref="J838:J842"/>
    <mergeCell ref="O838:O843"/>
    <mergeCell ref="D838:F843"/>
    <mergeCell ref="G838:G842"/>
    <mergeCell ref="C891:C895"/>
    <mergeCell ref="D891:F895"/>
    <mergeCell ref="G891:G894"/>
    <mergeCell ref="H891:H894"/>
    <mergeCell ref="I891:I894"/>
    <mergeCell ref="J891:J894"/>
    <mergeCell ref="O891:O895"/>
    <mergeCell ref="P891:P895"/>
    <mergeCell ref="Q891:Q895"/>
    <mergeCell ref="R891:R895"/>
    <mergeCell ref="S891:S895"/>
    <mergeCell ref="T891:T895"/>
    <mergeCell ref="G895:K895"/>
    <mergeCell ref="S862:S866"/>
    <mergeCell ref="T862:T866"/>
    <mergeCell ref="G866:K866"/>
    <mergeCell ref="O885:O889"/>
    <mergeCell ref="P885:P889"/>
    <mergeCell ref="Q885:Q889"/>
    <mergeCell ref="R885:R889"/>
    <mergeCell ref="S885:S889"/>
    <mergeCell ref="T885:T889"/>
    <mergeCell ref="C867:C875"/>
    <mergeCell ref="D867:F875"/>
    <mergeCell ref="G867:G874"/>
    <mergeCell ref="H867:H874"/>
    <mergeCell ref="I867:I874"/>
    <mergeCell ref="J867:J874"/>
    <mergeCell ref="T867:T875"/>
    <mergeCell ref="G875:K875"/>
  </mergeCells>
  <phoneticPr fontId="35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64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김목종</cp:lastModifiedBy>
  <cp:revision>1004</cp:revision>
  <cp:lastPrinted>2020-03-25T08:41:47Z</cp:lastPrinted>
  <dcterms:created xsi:type="dcterms:W3CDTF">2002-07-29T06:39:56Z</dcterms:created>
  <dcterms:modified xsi:type="dcterms:W3CDTF">2021-01-13T09:02:07Z</dcterms:modified>
</cp:coreProperties>
</file>